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904"/>
  </bookViews>
  <sheets>
    <sheet name="Услуги дизайнера_копирайтер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3" l="1"/>
  <c r="I101" i="3"/>
  <c r="J101" i="3"/>
  <c r="K101" i="3"/>
  <c r="L101" i="3"/>
  <c r="M101" i="3"/>
  <c r="N101" i="3"/>
  <c r="O101" i="3"/>
  <c r="E87" i="3"/>
  <c r="F87" i="3"/>
  <c r="G87" i="3"/>
  <c r="H87" i="3"/>
  <c r="I87" i="3"/>
  <c r="J87" i="3"/>
  <c r="K87" i="3"/>
  <c r="L87" i="3"/>
  <c r="M87" i="3"/>
  <c r="N87" i="3"/>
  <c r="O87" i="3"/>
  <c r="E86" i="3"/>
  <c r="P77" i="3" s="1"/>
  <c r="F86" i="3"/>
  <c r="G86" i="3"/>
  <c r="H86" i="3"/>
  <c r="I86" i="3"/>
  <c r="J86" i="3"/>
  <c r="K86" i="3"/>
  <c r="L86" i="3"/>
  <c r="M86" i="3"/>
  <c r="N86" i="3"/>
  <c r="O86" i="3"/>
  <c r="E85" i="3"/>
  <c r="F85" i="3"/>
  <c r="G85" i="3"/>
  <c r="H85" i="3"/>
  <c r="I85" i="3"/>
  <c r="J85" i="3"/>
  <c r="K85" i="3"/>
  <c r="L85" i="3"/>
  <c r="M85" i="3"/>
  <c r="N85" i="3"/>
  <c r="O85" i="3"/>
  <c r="E84" i="3"/>
  <c r="F84" i="3"/>
  <c r="G84" i="3"/>
  <c r="H84" i="3"/>
  <c r="I84" i="3"/>
  <c r="J84" i="3"/>
  <c r="K84" i="3"/>
  <c r="L84" i="3"/>
  <c r="M84" i="3"/>
  <c r="N84" i="3"/>
  <c r="O84" i="3"/>
  <c r="D87" i="3"/>
  <c r="D86" i="3"/>
  <c r="D85" i="3"/>
  <c r="P76" i="3" s="1"/>
  <c r="D84" i="3"/>
  <c r="A84" i="3"/>
  <c r="A85" i="3"/>
  <c r="A86" i="3"/>
  <c r="A87" i="3"/>
  <c r="E12" i="3"/>
  <c r="F12" i="3"/>
  <c r="G12" i="3"/>
  <c r="H12" i="3"/>
  <c r="I12" i="3"/>
  <c r="J12" i="3"/>
  <c r="K12" i="3"/>
  <c r="L12" i="3"/>
  <c r="M12" i="3"/>
  <c r="N12" i="3"/>
  <c r="O12" i="3"/>
  <c r="D12" i="3"/>
  <c r="E11" i="3"/>
  <c r="P11" i="3" s="1"/>
  <c r="F11" i="3"/>
  <c r="G11" i="3"/>
  <c r="H11" i="3"/>
  <c r="I11" i="3"/>
  <c r="J11" i="3"/>
  <c r="K11" i="3"/>
  <c r="L11" i="3"/>
  <c r="M11" i="3"/>
  <c r="N11" i="3"/>
  <c r="O11" i="3"/>
  <c r="E8" i="3"/>
  <c r="F8" i="3"/>
  <c r="P8" i="3" s="1"/>
  <c r="G8" i="3"/>
  <c r="H8" i="3"/>
  <c r="I8" i="3"/>
  <c r="J8" i="3"/>
  <c r="K8" i="3"/>
  <c r="L8" i="3"/>
  <c r="M8" i="3"/>
  <c r="N8" i="3"/>
  <c r="O8" i="3"/>
  <c r="D11" i="3"/>
  <c r="D8" i="3"/>
  <c r="A21" i="3"/>
  <c r="A22" i="3"/>
  <c r="A23" i="3"/>
  <c r="A24" i="3"/>
  <c r="A25" i="3"/>
  <c r="A20" i="3"/>
  <c r="A14" i="3"/>
  <c r="A15" i="3"/>
  <c r="A16" i="3"/>
  <c r="A17" i="3"/>
  <c r="A18" i="3"/>
  <c r="A13" i="3"/>
  <c r="A81" i="3"/>
  <c r="A82" i="3"/>
  <c r="A83" i="3"/>
  <c r="A80" i="3"/>
  <c r="P75" i="3" l="1"/>
  <c r="P78" i="3"/>
  <c r="E110" i="3"/>
  <c r="F110" i="3"/>
  <c r="G110" i="3"/>
  <c r="H110" i="3"/>
  <c r="I110" i="3"/>
  <c r="J110" i="3"/>
  <c r="K110" i="3"/>
  <c r="L110" i="3"/>
  <c r="M110" i="3"/>
  <c r="N110" i="3"/>
  <c r="O110" i="3"/>
  <c r="D110" i="3"/>
  <c r="E9" i="3"/>
  <c r="F9" i="3"/>
  <c r="G9" i="3"/>
  <c r="H9" i="3"/>
  <c r="I9" i="3"/>
  <c r="J9" i="3"/>
  <c r="K9" i="3"/>
  <c r="L9" i="3"/>
  <c r="M9" i="3"/>
  <c r="N9" i="3"/>
  <c r="O9" i="3"/>
  <c r="D9" i="3"/>
  <c r="D7" i="3"/>
  <c r="P9" i="3" l="1"/>
  <c r="E102" i="3"/>
  <c r="F102" i="3"/>
  <c r="G102" i="3"/>
  <c r="H102" i="3"/>
  <c r="I102" i="3"/>
  <c r="J102" i="3"/>
  <c r="K102" i="3"/>
  <c r="L102" i="3"/>
  <c r="M102" i="3"/>
  <c r="N102" i="3"/>
  <c r="O102" i="3"/>
  <c r="D102" i="3"/>
  <c r="E109" i="3"/>
  <c r="F109" i="3"/>
  <c r="G109" i="3"/>
  <c r="H109" i="3"/>
  <c r="I109" i="3"/>
  <c r="J109" i="3"/>
  <c r="K109" i="3"/>
  <c r="L109" i="3"/>
  <c r="M109" i="3"/>
  <c r="N109" i="3"/>
  <c r="O109" i="3"/>
  <c r="E103" i="3"/>
  <c r="F103" i="3"/>
  <c r="G103" i="3"/>
  <c r="H103" i="3"/>
  <c r="I103" i="3"/>
  <c r="J103" i="3"/>
  <c r="K103" i="3"/>
  <c r="L103" i="3"/>
  <c r="M103" i="3"/>
  <c r="N103" i="3"/>
  <c r="O103" i="3"/>
  <c r="E104" i="3"/>
  <c r="F104" i="3"/>
  <c r="G104" i="3"/>
  <c r="H104" i="3"/>
  <c r="I104" i="3"/>
  <c r="J104" i="3"/>
  <c r="K104" i="3"/>
  <c r="L104" i="3"/>
  <c r="M104" i="3"/>
  <c r="N104" i="3"/>
  <c r="O104" i="3"/>
  <c r="E105" i="3"/>
  <c r="F105" i="3"/>
  <c r="G105" i="3"/>
  <c r="H105" i="3"/>
  <c r="I105" i="3"/>
  <c r="J105" i="3"/>
  <c r="K105" i="3"/>
  <c r="L105" i="3"/>
  <c r="M105" i="3"/>
  <c r="N105" i="3"/>
  <c r="O105" i="3"/>
  <c r="D105" i="3"/>
  <c r="D109" i="3"/>
  <c r="D104" i="3"/>
  <c r="D103" i="3"/>
  <c r="E82" i="3" l="1"/>
  <c r="F82" i="3"/>
  <c r="G82" i="3"/>
  <c r="H82" i="3"/>
  <c r="I82" i="3"/>
  <c r="J82" i="3"/>
  <c r="K82" i="3"/>
  <c r="L82" i="3"/>
  <c r="M82" i="3"/>
  <c r="N82" i="3"/>
  <c r="O82" i="3"/>
  <c r="D82" i="3"/>
  <c r="P73" i="3" s="1"/>
  <c r="E81" i="3" l="1"/>
  <c r="F81" i="3"/>
  <c r="G81" i="3"/>
  <c r="H81" i="3"/>
  <c r="I81" i="3"/>
  <c r="J81" i="3"/>
  <c r="K81" i="3"/>
  <c r="L81" i="3"/>
  <c r="M81" i="3"/>
  <c r="N81" i="3"/>
  <c r="O81" i="3"/>
  <c r="D81" i="3"/>
  <c r="P72" i="3" s="1"/>
  <c r="D80" i="3"/>
  <c r="D125" i="3" l="1"/>
  <c r="E83" i="3"/>
  <c r="F83" i="3"/>
  <c r="G83" i="3"/>
  <c r="H83" i="3"/>
  <c r="I83" i="3"/>
  <c r="J83" i="3"/>
  <c r="K83" i="3"/>
  <c r="L83" i="3"/>
  <c r="M83" i="3"/>
  <c r="N83" i="3"/>
  <c r="O83" i="3"/>
  <c r="D83" i="3"/>
  <c r="E80" i="3"/>
  <c r="F80" i="3"/>
  <c r="G80" i="3"/>
  <c r="P71" i="3" s="1"/>
  <c r="H80" i="3"/>
  <c r="I80" i="3"/>
  <c r="J80" i="3"/>
  <c r="K80" i="3"/>
  <c r="L80" i="3"/>
  <c r="M80" i="3"/>
  <c r="N80" i="3"/>
  <c r="O80" i="3"/>
  <c r="D79" i="3" l="1"/>
  <c r="P74" i="3"/>
  <c r="P70" i="3" s="1"/>
  <c r="D10" i="3"/>
  <c r="E70" i="3" l="1"/>
  <c r="F70" i="3"/>
  <c r="G70" i="3"/>
  <c r="H70" i="3"/>
  <c r="I70" i="3"/>
  <c r="J70" i="3"/>
  <c r="K70" i="3"/>
  <c r="L70" i="3"/>
  <c r="M70" i="3"/>
  <c r="N70" i="3"/>
  <c r="O70" i="3"/>
  <c r="D70" i="3"/>
  <c r="E141" i="3"/>
  <c r="F141" i="3"/>
  <c r="G141" i="3"/>
  <c r="H141" i="3"/>
  <c r="I141" i="3"/>
  <c r="J141" i="3"/>
  <c r="K141" i="3"/>
  <c r="L141" i="3"/>
  <c r="M141" i="3"/>
  <c r="N141" i="3"/>
  <c r="O141" i="3"/>
  <c r="D141" i="3"/>
  <c r="E133" i="3"/>
  <c r="F133" i="3"/>
  <c r="G133" i="3"/>
  <c r="H133" i="3"/>
  <c r="I133" i="3"/>
  <c r="J133" i="3"/>
  <c r="K133" i="3"/>
  <c r="L133" i="3"/>
  <c r="M133" i="3"/>
  <c r="N133" i="3"/>
  <c r="O133" i="3"/>
  <c r="D133" i="3"/>
  <c r="E125" i="3"/>
  <c r="F125" i="3"/>
  <c r="G125" i="3"/>
  <c r="H125" i="3"/>
  <c r="I125" i="3"/>
  <c r="J125" i="3"/>
  <c r="K125" i="3"/>
  <c r="L125" i="3"/>
  <c r="M125" i="3"/>
  <c r="N125" i="3"/>
  <c r="O125" i="3"/>
  <c r="E118" i="3"/>
  <c r="F118" i="3"/>
  <c r="G118" i="3"/>
  <c r="H118" i="3"/>
  <c r="I118" i="3"/>
  <c r="J118" i="3"/>
  <c r="K118" i="3"/>
  <c r="L118" i="3"/>
  <c r="M118" i="3"/>
  <c r="N118" i="3"/>
  <c r="O118" i="3"/>
  <c r="D118" i="3"/>
  <c r="E10" i="3"/>
  <c r="D53" i="3" l="1"/>
  <c r="E79" i="3"/>
  <c r="E53" i="3" s="1"/>
  <c r="N79" i="3"/>
  <c r="N53" i="3" s="1"/>
  <c r="G79" i="3"/>
  <c r="G53" i="3" s="1"/>
  <c r="J79" i="3"/>
  <c r="J53" i="3" s="1"/>
  <c r="M79" i="3"/>
  <c r="M53" i="3" s="1"/>
  <c r="I79" i="3"/>
  <c r="I53" i="3" s="1"/>
  <c r="F79" i="3"/>
  <c r="F53" i="3" s="1"/>
  <c r="H79" i="3"/>
  <c r="H53" i="3" s="1"/>
  <c r="L79" i="3"/>
  <c r="L53" i="3" s="1"/>
  <c r="O79" i="3"/>
  <c r="O53" i="3" s="1"/>
  <c r="K79" i="3"/>
  <c r="K53" i="3" s="1"/>
  <c r="F10" i="3"/>
  <c r="E149" i="3"/>
  <c r="G149" i="3"/>
  <c r="J149" i="3"/>
  <c r="K149" i="3"/>
  <c r="M149" i="3"/>
  <c r="N149" i="3"/>
  <c r="D149" i="3"/>
  <c r="D132" i="3"/>
  <c r="K56" i="3" l="1"/>
  <c r="K111" i="3" s="1"/>
  <c r="N56" i="3"/>
  <c r="N111" i="3" s="1"/>
  <c r="J56" i="3"/>
  <c r="J111" i="3" s="1"/>
  <c r="F56" i="3"/>
  <c r="F111" i="3" s="1"/>
  <c r="M56" i="3"/>
  <c r="M111" i="3" s="1"/>
  <c r="I56" i="3"/>
  <c r="I111" i="3" s="1"/>
  <c r="E56" i="3"/>
  <c r="E111" i="3" s="1"/>
  <c r="O56" i="3"/>
  <c r="O111" i="3" s="1"/>
  <c r="G56" i="3"/>
  <c r="G111" i="3" s="1"/>
  <c r="D56" i="3"/>
  <c r="D111" i="3" s="1"/>
  <c r="L56" i="3"/>
  <c r="L111" i="3" s="1"/>
  <c r="H56" i="3"/>
  <c r="H111" i="3" s="1"/>
  <c r="G10" i="3"/>
  <c r="O149" i="3"/>
  <c r="I149" i="3"/>
  <c r="F149" i="3"/>
  <c r="L149" i="3"/>
  <c r="H149" i="3"/>
  <c r="D6" i="3"/>
  <c r="D5" i="3" l="1"/>
  <c r="H10" i="3"/>
  <c r="E6" i="3"/>
  <c r="E7" i="3"/>
  <c r="F6" i="3"/>
  <c r="F7" i="3"/>
  <c r="D34" i="3" l="1"/>
  <c r="D35" i="3"/>
  <c r="D32" i="3"/>
  <c r="D33" i="3"/>
  <c r="D30" i="3"/>
  <c r="D31" i="3"/>
  <c r="D29" i="3"/>
  <c r="D28" i="3"/>
  <c r="D27" i="3"/>
  <c r="D100" i="3" s="1"/>
  <c r="F5" i="3"/>
  <c r="E5" i="3"/>
  <c r="I10" i="3"/>
  <c r="D93" i="3"/>
  <c r="D92" i="3" s="1"/>
  <c r="G6" i="3"/>
  <c r="H6" i="3"/>
  <c r="G7" i="3"/>
  <c r="D101" i="3" l="1"/>
  <c r="F33" i="3"/>
  <c r="F35" i="3"/>
  <c r="E33" i="3"/>
  <c r="E35" i="3"/>
  <c r="E32" i="3"/>
  <c r="F32" i="3"/>
  <c r="E30" i="3"/>
  <c r="E31" i="3"/>
  <c r="F30" i="3"/>
  <c r="F31" i="3"/>
  <c r="E28" i="3"/>
  <c r="E101" i="3" s="1"/>
  <c r="E29" i="3"/>
  <c r="F28" i="3"/>
  <c r="F29" i="3"/>
  <c r="E27" i="3"/>
  <c r="E100" i="3" s="1"/>
  <c r="F27" i="3"/>
  <c r="F100" i="3" s="1"/>
  <c r="D26" i="3"/>
  <c r="E34" i="3"/>
  <c r="F34" i="3"/>
  <c r="G5" i="3"/>
  <c r="J10" i="3"/>
  <c r="F93" i="3"/>
  <c r="F92" i="3" s="1"/>
  <c r="E93" i="3"/>
  <c r="E92" i="3" s="1"/>
  <c r="H7" i="3"/>
  <c r="I6" i="3"/>
  <c r="F101" i="3" l="1"/>
  <c r="G33" i="3"/>
  <c r="G35" i="3"/>
  <c r="G32" i="3"/>
  <c r="D36" i="3"/>
  <c r="D37" i="3" s="1"/>
  <c r="G30" i="3"/>
  <c r="G31" i="3"/>
  <c r="G28" i="3"/>
  <c r="G101" i="3" s="1"/>
  <c r="G29" i="3"/>
  <c r="G27" i="3"/>
  <c r="G100" i="3" s="1"/>
  <c r="G34" i="3"/>
  <c r="H5" i="3"/>
  <c r="E26" i="3"/>
  <c r="F26" i="3"/>
  <c r="K10" i="3"/>
  <c r="G93" i="3"/>
  <c r="G92" i="3" s="1"/>
  <c r="N7" i="3"/>
  <c r="O7" i="3"/>
  <c r="J6" i="3"/>
  <c r="I7" i="3"/>
  <c r="H33" i="3" l="1"/>
  <c r="H35" i="3"/>
  <c r="H32" i="3"/>
  <c r="H30" i="3"/>
  <c r="H31" i="3"/>
  <c r="H29" i="3"/>
  <c r="H28" i="3"/>
  <c r="H27" i="3"/>
  <c r="H100" i="3" s="1"/>
  <c r="H34" i="3"/>
  <c r="G26" i="3"/>
  <c r="I5" i="3"/>
  <c r="L10" i="3"/>
  <c r="F36" i="3"/>
  <c r="F37" i="3" s="1"/>
  <c r="E36" i="3"/>
  <c r="E37" i="3" s="1"/>
  <c r="H93" i="3"/>
  <c r="H92" i="3" s="1"/>
  <c r="J7" i="3"/>
  <c r="K6" i="3"/>
  <c r="I33" i="3" l="1"/>
  <c r="I35" i="3"/>
  <c r="I32" i="3"/>
  <c r="I30" i="3"/>
  <c r="I31" i="3"/>
  <c r="I28" i="3"/>
  <c r="I29" i="3"/>
  <c r="I27" i="3"/>
  <c r="I100" i="3" s="1"/>
  <c r="I34" i="3"/>
  <c r="H26" i="3"/>
  <c r="J5" i="3"/>
  <c r="M10" i="3"/>
  <c r="G36" i="3"/>
  <c r="G37" i="3" s="1"/>
  <c r="I93" i="3"/>
  <c r="I92" i="3" s="1"/>
  <c r="K7" i="3"/>
  <c r="L6" i="3"/>
  <c r="J33" i="3" l="1"/>
  <c r="J35" i="3"/>
  <c r="J32" i="3"/>
  <c r="H36" i="3"/>
  <c r="H37" i="3" s="1"/>
  <c r="J30" i="3"/>
  <c r="J31" i="3"/>
  <c r="J28" i="3"/>
  <c r="J29" i="3"/>
  <c r="J27" i="3"/>
  <c r="J100" i="3" s="1"/>
  <c r="J34" i="3"/>
  <c r="I26" i="3"/>
  <c r="K5" i="3"/>
  <c r="O10" i="3"/>
  <c r="N10" i="3"/>
  <c r="J93" i="3"/>
  <c r="J92" i="3" s="1"/>
  <c r="M6" i="3"/>
  <c r="M7" i="3"/>
  <c r="L7" i="3"/>
  <c r="P7" i="3" s="1"/>
  <c r="P10" i="3" l="1"/>
  <c r="K33" i="3"/>
  <c r="K35" i="3"/>
  <c r="K32" i="3"/>
  <c r="K31" i="3"/>
  <c r="K30" i="3"/>
  <c r="K29" i="3"/>
  <c r="K28" i="3"/>
  <c r="K27" i="3"/>
  <c r="K100" i="3" s="1"/>
  <c r="K34" i="3"/>
  <c r="J26" i="3"/>
  <c r="L5" i="3"/>
  <c r="I36" i="3"/>
  <c r="I37" i="3" s="1"/>
  <c r="K93" i="3"/>
  <c r="K92" i="3" s="1"/>
  <c r="M5" i="3"/>
  <c r="N6" i="3"/>
  <c r="M33" i="3" l="1"/>
  <c r="M35" i="3"/>
  <c r="L33" i="3"/>
  <c r="L35" i="3"/>
  <c r="L32" i="3"/>
  <c r="M32" i="3"/>
  <c r="M30" i="3"/>
  <c r="M31" i="3"/>
  <c r="L30" i="3"/>
  <c r="L31" i="3"/>
  <c r="M28" i="3"/>
  <c r="M29" i="3"/>
  <c r="L29" i="3"/>
  <c r="L28" i="3"/>
  <c r="L27" i="3"/>
  <c r="L100" i="3" s="1"/>
  <c r="M27" i="3"/>
  <c r="M100" i="3" s="1"/>
  <c r="L34" i="3"/>
  <c r="M34" i="3"/>
  <c r="O6" i="3"/>
  <c r="P6" i="3" s="1"/>
  <c r="K26" i="3"/>
  <c r="K36" i="3" s="1"/>
  <c r="K37" i="3" s="1"/>
  <c r="M93" i="3"/>
  <c r="M92" i="3" s="1"/>
  <c r="J36" i="3"/>
  <c r="J37" i="3" s="1"/>
  <c r="L93" i="3"/>
  <c r="L92" i="3" s="1"/>
  <c r="N5" i="3"/>
  <c r="N33" i="3" l="1"/>
  <c r="N35" i="3"/>
  <c r="N32" i="3"/>
  <c r="N30" i="3"/>
  <c r="N31" i="3"/>
  <c r="N28" i="3"/>
  <c r="N29" i="3"/>
  <c r="N27" i="3"/>
  <c r="N100" i="3" s="1"/>
  <c r="O5" i="3"/>
  <c r="N34" i="3"/>
  <c r="L26" i="3"/>
  <c r="M26" i="3"/>
  <c r="N93" i="3"/>
  <c r="N92" i="3" s="1"/>
  <c r="O33" i="3" l="1"/>
  <c r="O35" i="3"/>
  <c r="O32" i="3"/>
  <c r="L36" i="3"/>
  <c r="L37" i="3" s="1"/>
  <c r="M36" i="3"/>
  <c r="M37" i="3" s="1"/>
  <c r="O31" i="3"/>
  <c r="O30" i="3"/>
  <c r="O28" i="3"/>
  <c r="O29" i="3"/>
  <c r="P5" i="3"/>
  <c r="O27" i="3"/>
  <c r="O100" i="3" s="1"/>
  <c r="O34" i="3"/>
  <c r="O93" i="3"/>
  <c r="O92" i="3" s="1"/>
  <c r="N26" i="3"/>
  <c r="N36" i="3" l="1"/>
  <c r="N37" i="3" s="1"/>
  <c r="E45" i="3"/>
  <c r="E108" i="3" s="1"/>
  <c r="I45" i="3"/>
  <c r="I108" i="3" s="1"/>
  <c r="M45" i="3"/>
  <c r="M108" i="3" s="1"/>
  <c r="D44" i="3"/>
  <c r="D107" i="3" s="1"/>
  <c r="H43" i="3"/>
  <c r="H106" i="3" s="1"/>
  <c r="L43" i="3"/>
  <c r="L106" i="3" s="1"/>
  <c r="D43" i="3"/>
  <c r="M43" i="3"/>
  <c r="M106" i="3" s="1"/>
  <c r="G45" i="3"/>
  <c r="G108" i="3" s="1"/>
  <c r="O45" i="3"/>
  <c r="O108" i="3" s="1"/>
  <c r="F43" i="3"/>
  <c r="F106" i="3" s="1"/>
  <c r="N43" i="3"/>
  <c r="N106" i="3" s="1"/>
  <c r="L45" i="3"/>
  <c r="L108" i="3" s="1"/>
  <c r="G43" i="3"/>
  <c r="G106" i="3" s="1"/>
  <c r="K43" i="3"/>
  <c r="K106" i="3" s="1"/>
  <c r="O43" i="3"/>
  <c r="O106" i="3" s="1"/>
  <c r="F45" i="3"/>
  <c r="F108" i="3" s="1"/>
  <c r="J45" i="3"/>
  <c r="J108" i="3" s="1"/>
  <c r="N45" i="3"/>
  <c r="N108" i="3" s="1"/>
  <c r="E43" i="3"/>
  <c r="E106" i="3" s="1"/>
  <c r="I43" i="3"/>
  <c r="I106" i="3" s="1"/>
  <c r="K45" i="3"/>
  <c r="K108" i="3" s="1"/>
  <c r="J43" i="3"/>
  <c r="J106" i="3" s="1"/>
  <c r="H45" i="3"/>
  <c r="H108" i="3" s="1"/>
  <c r="D45" i="3"/>
  <c r="D108" i="3" s="1"/>
  <c r="G44" i="3"/>
  <c r="G107" i="3" s="1"/>
  <c r="K44" i="3"/>
  <c r="K107" i="3" s="1"/>
  <c r="O44" i="3"/>
  <c r="O107" i="3" s="1"/>
  <c r="I44" i="3"/>
  <c r="I107" i="3" s="1"/>
  <c r="J44" i="3"/>
  <c r="J107" i="3" s="1"/>
  <c r="H44" i="3"/>
  <c r="H107" i="3" s="1"/>
  <c r="L44" i="3"/>
  <c r="L107" i="3" s="1"/>
  <c r="E44" i="3"/>
  <c r="E107" i="3" s="1"/>
  <c r="M44" i="3"/>
  <c r="M107" i="3" s="1"/>
  <c r="F44" i="3"/>
  <c r="F107" i="3" s="1"/>
  <c r="N44" i="3"/>
  <c r="N107" i="3" s="1"/>
  <c r="O26" i="3"/>
  <c r="D106" i="3" l="1"/>
  <c r="D38" i="3"/>
  <c r="O36" i="3"/>
  <c r="O37" i="3" s="1"/>
  <c r="H38" i="3"/>
  <c r="H155" i="3" s="1"/>
  <c r="I38" i="3"/>
  <c r="I155" i="3" s="1"/>
  <c r="O38" i="3"/>
  <c r="I99" i="3"/>
  <c r="I117" i="3" s="1"/>
  <c r="I150" i="3" s="1"/>
  <c r="L38" i="3"/>
  <c r="E38" i="3"/>
  <c r="K38" i="3"/>
  <c r="O99" i="3"/>
  <c r="O117" i="3" s="1"/>
  <c r="O150" i="3" s="1"/>
  <c r="G38" i="3"/>
  <c r="J38" i="3"/>
  <c r="N38" i="3"/>
  <c r="E99" i="3"/>
  <c r="E117" i="3" s="1"/>
  <c r="E150" i="3" s="1"/>
  <c r="J99" i="3"/>
  <c r="J117" i="3" s="1"/>
  <c r="J150" i="3" s="1"/>
  <c r="F38" i="3"/>
  <c r="M38" i="3"/>
  <c r="J155" i="3" l="1"/>
  <c r="J156" i="3" s="1"/>
  <c r="D155" i="3"/>
  <c r="D156" i="3" s="1"/>
  <c r="F155" i="3"/>
  <c r="F156" i="3" s="1"/>
  <c r="E155" i="3"/>
  <c r="E156" i="3" s="1"/>
  <c r="G155" i="3"/>
  <c r="G156" i="3" s="1"/>
  <c r="L155" i="3"/>
  <c r="L156" i="3" s="1"/>
  <c r="M155" i="3"/>
  <c r="M156" i="3" s="1"/>
  <c r="N155" i="3"/>
  <c r="N156" i="3" s="1"/>
  <c r="K155" i="3"/>
  <c r="K156" i="3" s="1"/>
  <c r="O54" i="3"/>
  <c r="O155" i="3"/>
  <c r="O156" i="3" s="1"/>
  <c r="H54" i="3"/>
  <c r="H55" i="3" s="1"/>
  <c r="H156" i="3"/>
  <c r="I54" i="3"/>
  <c r="I156" i="3"/>
  <c r="L99" i="3"/>
  <c r="L117" i="3" s="1"/>
  <c r="L150" i="3" s="1"/>
  <c r="M99" i="3"/>
  <c r="M117" i="3" s="1"/>
  <c r="M150" i="3" s="1"/>
  <c r="H99" i="3"/>
  <c r="H117" i="3" s="1"/>
  <c r="H150" i="3" s="1"/>
  <c r="D99" i="3"/>
  <c r="D117" i="3" s="1"/>
  <c r="D150" i="3" s="1"/>
  <c r="D151" i="3" s="1"/>
  <c r="E91" i="3" s="1"/>
  <c r="E151" i="3" s="1"/>
  <c r="F91" i="3" s="1"/>
  <c r="G99" i="3"/>
  <c r="G117" i="3" s="1"/>
  <c r="G150" i="3" s="1"/>
  <c r="K99" i="3"/>
  <c r="K117" i="3" s="1"/>
  <c r="K150" i="3" s="1"/>
  <c r="L54" i="3"/>
  <c r="L55" i="3" s="1"/>
  <c r="F99" i="3"/>
  <c r="F117" i="3" s="1"/>
  <c r="F150" i="3" s="1"/>
  <c r="N99" i="3"/>
  <c r="N117" i="3" s="1"/>
  <c r="N150" i="3" s="1"/>
  <c r="K54" i="3"/>
  <c r="K55" i="3" s="1"/>
  <c r="N54" i="3"/>
  <c r="N55" i="3" s="1"/>
  <c r="E54" i="3"/>
  <c r="E55" i="3" s="1"/>
  <c r="M54" i="3"/>
  <c r="M55" i="3" s="1"/>
  <c r="G54" i="3"/>
  <c r="G55" i="3" s="1"/>
  <c r="F54" i="3"/>
  <c r="F55" i="3" s="1"/>
  <c r="D54" i="3"/>
  <c r="D55" i="3" s="1"/>
  <c r="J54" i="3"/>
  <c r="J55" i="3" s="1"/>
  <c r="I64" i="3" l="1"/>
  <c r="I65" i="3" s="1"/>
  <c r="I55" i="3"/>
  <c r="O64" i="3"/>
  <c r="O65" i="3" s="1"/>
  <c r="O55" i="3"/>
  <c r="L157" i="3"/>
  <c r="H64" i="3"/>
  <c r="H65" i="3" s="1"/>
  <c r="O157" i="3"/>
  <c r="I157" i="3"/>
  <c r="H157" i="3"/>
  <c r="F151" i="3"/>
  <c r="G91" i="3" s="1"/>
  <c r="G151" i="3" s="1"/>
  <c r="H91" i="3" s="1"/>
  <c r="H151" i="3" s="1"/>
  <c r="I91" i="3" s="1"/>
  <c r="I151" i="3" s="1"/>
  <c r="J91" i="3" s="1"/>
  <c r="J151" i="3" s="1"/>
  <c r="K91" i="3" s="1"/>
  <c r="K151" i="3" s="1"/>
  <c r="L91" i="3" s="1"/>
  <c r="L151" i="3" s="1"/>
  <c r="M91" i="3" s="1"/>
  <c r="M151" i="3" s="1"/>
  <c r="N91" i="3" s="1"/>
  <c r="N151" i="3" s="1"/>
  <c r="O91" i="3" s="1"/>
  <c r="O151" i="3" s="1"/>
  <c r="L64" i="3"/>
  <c r="L65" i="3" s="1"/>
  <c r="D64" i="3"/>
  <c r="G157" i="3"/>
  <c r="E157" i="3"/>
  <c r="N64" i="3"/>
  <c r="N65" i="3" s="1"/>
  <c r="K157" i="3"/>
  <c r="J64" i="3"/>
  <c r="J65" i="3" s="1"/>
  <c r="J157" i="3"/>
  <c r="F64" i="3"/>
  <c r="F65" i="3" s="1"/>
  <c r="M64" i="3"/>
  <c r="M65" i="3" s="1"/>
  <c r="F157" i="3"/>
  <c r="M157" i="3"/>
  <c r="D157" i="3"/>
  <c r="G64" i="3"/>
  <c r="G65" i="3" s="1"/>
  <c r="E64" i="3"/>
  <c r="E65" i="3" s="1"/>
  <c r="N157" i="3"/>
  <c r="K64" i="3"/>
  <c r="K65" i="3" s="1"/>
  <c r="D66" i="3" l="1"/>
  <c r="E66" i="3" s="1"/>
  <c r="F66" i="3" s="1"/>
  <c r="G66" i="3" s="1"/>
  <c r="H66" i="3" s="1"/>
  <c r="I66" i="3" s="1"/>
  <c r="J66" i="3" s="1"/>
  <c r="K66" i="3" s="1"/>
  <c r="L66" i="3" s="1"/>
  <c r="M66" i="3" s="1"/>
  <c r="N66" i="3" s="1"/>
  <c r="O66" i="3" s="1"/>
  <c r="D65" i="3"/>
</calcChain>
</file>

<file path=xl/sharedStrings.xml><?xml version="1.0" encoding="utf-8"?>
<sst xmlns="http://schemas.openxmlformats.org/spreadsheetml/2006/main" count="287" uniqueCount="84">
  <si>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</si>
  <si>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</si>
  <si>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</si>
  <si>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</si>
  <si>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</si>
  <si>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</si>
  <si>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</si>
  <si>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</si>
  <si>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</si>
  <si>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</si>
  <si>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</si>
  <si>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</si>
  <si>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</si>
  <si>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</si>
  <si>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</si>
  <si>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</si>
  <si>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</si>
  <si>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</si>
  <si>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</si>
  <si>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</si>
  <si>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</si>
  <si>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</si>
  <si>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</si>
  <si>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</si>
  <si>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</si>
  <si>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</si>
  <si>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</si>
  <si>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</si>
  <si>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</si>
  <si>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</si>
  <si>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</si>
  <si>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</si>
  <si>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</si>
  <si>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</si>
  <si>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</si>
  <si>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</si>
  <si>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</si>
  <si>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</si>
  <si>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</si>
  <si>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</si>
  <si>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</si>
  <si>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</si>
  <si>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</si>
  <si>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</si>
  <si>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</si>
  <si>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</si>
  <si>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</si>
  <si>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</si>
  <si>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</si>
  <si>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</si>
  <si>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</si>
  <si>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</si>
  <si>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</si>
  <si>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</si>
  <si>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Сайт</t>
  </si>
  <si>
    <t>Налог/Сбор за осуществление деятельности</t>
  </si>
  <si>
    <t>Неоперационные расходы</t>
  </si>
  <si>
    <t>Амортизация ОС и НМА</t>
  </si>
  <si>
    <t xml:space="preserve">Амортизация ОС и НМА </t>
  </si>
  <si>
    <t>Важно! Применена ставка единого налога, установленного для данного вида деятельности в областных центрах</t>
  </si>
  <si>
    <t>Связь, интернет</t>
  </si>
  <si>
    <t>Повышение квалификации</t>
  </si>
  <si>
    <t>Аренда офиса</t>
  </si>
  <si>
    <t>Платные тарифы образовательных и др. специализированных онлайн-платформ</t>
  </si>
  <si>
    <t>Учебные материалы и книги</t>
  </si>
  <si>
    <t>Компьютер</t>
  </si>
  <si>
    <t>Специализированное ПО</t>
  </si>
  <si>
    <t>Услуга 1</t>
  </si>
  <si>
    <t>Услуга 2</t>
  </si>
  <si>
    <t>ед.</t>
  </si>
  <si>
    <t>Расходные материалы</t>
  </si>
  <si>
    <t>Обучение</t>
  </si>
  <si>
    <t>Количество продаж:</t>
  </si>
  <si>
    <t>Платные тарифы специализированных онлайн-платформ, интернет-ресурсов и т.п.</t>
  </si>
  <si>
    <t>Заработная плата (вкл. ФСЗН)</t>
  </si>
  <si>
    <t>Связь, интернет и т.д.</t>
  </si>
  <si>
    <t>Операционный рычаг</t>
  </si>
  <si>
    <t>Прочие переменные расходы</t>
  </si>
  <si>
    <t>Остаточная стоимость на конец года</t>
  </si>
  <si>
    <t>Важно! Ячейки, выделенные желтой заливкой заполняются или корректируются вручную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</si>
  <si>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</si>
  <si>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</si>
  <si>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Основные средства  (ОС) и нематериальные активы (НМА) (накопленным итогом)</t>
  </si>
  <si>
    <t>Средний чек: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</si>
</sst>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horizontal="left" vertical="center" indent="3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14" fillId="5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</cellXfs>
  <cellStyles count="2">
    <cellStyle name="Обычный" xfId="0" builtinId="0"/>
    <cellStyle name="Обычный 2" xfId="1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41"/>
  <sheetViews>
    <sheetView tabSelected="1" topLeftCell="A136" zoomScale="68" zoomScaleNormal="68" workbookViewId="0">
      <selection activeCell="H13" sqref="H13"/>
    </sheetView>
  </sheetViews>
  <sheetFormatPr defaultColWidth="14.44140625" defaultRowHeight="15.75" customHeight="1" x14ac:dyDescent="0.25"/>
  <cols>
    <col min="1" max="1" width="46.21875" style="1" customWidth="1"/>
    <col min="2" max="2" width="16.5546875" style="1" customWidth="1"/>
    <col min="3" max="3" width="13.5546875" style="1" customWidth="1"/>
    <col min="4" max="13" width="13.6640625" style="1" customWidth="1"/>
    <col min="14" max="16384" width="14.44140625" style="1"/>
  </cols>
  <sheetData>
    <row r="1" spans="1:16" s="5" customFormat="1" ht="15.75" customHeight="1" x14ac:dyDescent="0.25">
      <c r="A1" s="134" t="s">
        <v>79</v>
      </c>
      <c r="B1" s="134"/>
      <c r="C1" s="134"/>
      <c r="D1" s="134"/>
      <c r="E1" s="4"/>
    </row>
    <row r="2" spans="1:16" s="5" customFormat="1" ht="15.75" customHeight="1" x14ac:dyDescent="0.25">
      <c r="A2" s="9"/>
      <c r="B2" s="8"/>
      <c r="C2" s="8"/>
      <c r="D2" s="8"/>
      <c r="E2" s="4"/>
    </row>
    <row r="3" spans="1:16" s="5" customFormat="1" ht="15.6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 s="110" t="s">
        <v>23</v>
      </c>
    </row>
    <row r="4" spans="1:16" s="10" customFormat="1" ht="32.4" customHeight="1" x14ac:dyDescent="0.3">
      <c r="A4" s="98" t="s">
        <v>48</v>
      </c>
      <c r="B4" s="98" t="s">
        <v>7</v>
      </c>
      <c r="C4" s="23" t="s">
        <v>15</v>
      </c>
      <c r="D4" s="98">
        <v>1</v>
      </c>
      <c r="E4" s="98">
        <v>2</v>
      </c>
      <c r="F4" s="98">
        <v>3</v>
      </c>
      <c r="G4" s="98">
        <v>4</v>
      </c>
      <c r="H4" s="98">
        <v>5</v>
      </c>
      <c r="I4" s="98">
        <v>6</v>
      </c>
      <c r="J4" s="98">
        <v>7</v>
      </c>
      <c r="K4" s="98">
        <v>8</v>
      </c>
      <c r="L4" s="98">
        <v>9</v>
      </c>
      <c r="M4" s="98">
        <v>10</v>
      </c>
      <c r="N4" s="98">
        <v>11</v>
      </c>
      <c r="O4" s="98">
        <v>12</v>
      </c>
      <c r="P4" s="123" t="s">
        <v>49</v>
      </c>
    </row>
    <row r="5" spans="1:16" s="10" customFormat="1" ht="15.6" x14ac:dyDescent="0.3">
      <c r="A5" s="58" t="s">
        <v>25</v>
      </c>
      <c r="B5" s="59" t="s">
        <v>6</v>
      </c>
      <c r="C5" s="59"/>
      <c r="D5" s="60">
        <f t="shared" ref="D5:O5" si="0">SUM(D6:D11)</f>
        <v>750</v>
      </c>
      <c r="E5" s="60">
        <f t="shared" si="0"/>
        <v>1500</v>
      </c>
      <c r="F5" s="60">
        <f t="shared" si="0"/>
        <v>2000</v>
      </c>
      <c r="G5" s="60">
        <f t="shared" si="0"/>
        <v>4500</v>
      </c>
      <c r="H5" s="60">
        <f t="shared" si="0"/>
        <v>5750</v>
      </c>
      <c r="I5" s="60">
        <f t="shared" si="0"/>
        <v>5000</v>
      </c>
      <c r="J5" s="60">
        <f t="shared" si="0"/>
        <v>4000</v>
      </c>
      <c r="K5" s="60">
        <f t="shared" si="0"/>
        <v>5000</v>
      </c>
      <c r="L5" s="60">
        <f t="shared" si="0"/>
        <v>6500</v>
      </c>
      <c r="M5" s="60">
        <f t="shared" si="0"/>
        <v>5000</v>
      </c>
      <c r="N5" s="60">
        <f t="shared" si="0"/>
        <v>5500</v>
      </c>
      <c r="O5" s="60">
        <f t="shared" si="0"/>
        <v>5500</v>
      </c>
      <c r="P5" s="128">
        <f>SUM(D5:O5)</f>
        <v>51000</v>
      </c>
    </row>
    <row r="6" spans="1:16" s="10" customFormat="1" ht="15.6" x14ac:dyDescent="0.3">
      <c r="A6" s="141" t="s">
        <v>67</v>
      </c>
      <c r="B6" s="46" t="s">
        <v>6</v>
      </c>
      <c r="C6" s="48"/>
      <c r="D6" s="25">
        <f t="shared" ref="D6:O6" si="1">D13*$C$20</f>
        <v>250</v>
      </c>
      <c r="E6" s="25">
        <f t="shared" si="1"/>
        <v>500</v>
      </c>
      <c r="F6" s="25">
        <f t="shared" si="1"/>
        <v>1000</v>
      </c>
      <c r="G6" s="25">
        <f t="shared" si="1"/>
        <v>1500</v>
      </c>
      <c r="H6" s="25">
        <f t="shared" si="1"/>
        <v>3750</v>
      </c>
      <c r="I6" s="25">
        <f t="shared" si="1"/>
        <v>2000</v>
      </c>
      <c r="J6" s="25">
        <f t="shared" si="1"/>
        <v>1000</v>
      </c>
      <c r="K6" s="25">
        <f t="shared" si="1"/>
        <v>2000</v>
      </c>
      <c r="L6" s="25">
        <f t="shared" si="1"/>
        <v>2500</v>
      </c>
      <c r="M6" s="25">
        <f t="shared" si="1"/>
        <v>3000</v>
      </c>
      <c r="N6" s="25">
        <f t="shared" si="1"/>
        <v>3500</v>
      </c>
      <c r="O6" s="25">
        <f t="shared" si="1"/>
        <v>3500</v>
      </c>
      <c r="P6" s="124">
        <f t="shared" ref="P6:P11" si="2">SUM(D6:O6)</f>
        <v>24500</v>
      </c>
    </row>
    <row r="7" spans="1:16" s="10" customFormat="1" ht="15.6" x14ac:dyDescent="0.3">
      <c r="A7" s="141" t="s">
        <v>68</v>
      </c>
      <c r="B7" s="46" t="s">
        <v>6</v>
      </c>
      <c r="C7" s="48"/>
      <c r="D7" s="25">
        <f>D14*$C$21</f>
        <v>500</v>
      </c>
      <c r="E7" s="25">
        <f t="shared" ref="E7:O7" si="3">E14*$C$21</f>
        <v>1000</v>
      </c>
      <c r="F7" s="25">
        <f t="shared" si="3"/>
        <v>1000</v>
      </c>
      <c r="G7" s="25">
        <f t="shared" si="3"/>
        <v>3000</v>
      </c>
      <c r="H7" s="25">
        <f t="shared" si="3"/>
        <v>2000</v>
      </c>
      <c r="I7" s="25">
        <f t="shared" si="3"/>
        <v>3000</v>
      </c>
      <c r="J7" s="25">
        <f t="shared" si="3"/>
        <v>3000</v>
      </c>
      <c r="K7" s="25">
        <f t="shared" si="3"/>
        <v>3000</v>
      </c>
      <c r="L7" s="25">
        <f t="shared" si="3"/>
        <v>4000</v>
      </c>
      <c r="M7" s="25">
        <f t="shared" si="3"/>
        <v>2000</v>
      </c>
      <c r="N7" s="25">
        <f t="shared" si="3"/>
        <v>2000</v>
      </c>
      <c r="O7" s="25">
        <f t="shared" si="3"/>
        <v>2000</v>
      </c>
      <c r="P7" s="124">
        <f t="shared" si="2"/>
        <v>26500</v>
      </c>
    </row>
    <row r="8" spans="1:16" s="10" customFormat="1" ht="15.6" x14ac:dyDescent="0.3">
      <c r="A8" s="141" t="s">
        <v>4</v>
      </c>
      <c r="B8" s="46" t="s">
        <v>6</v>
      </c>
      <c r="C8" s="48"/>
      <c r="D8" s="25">
        <f>D15*$C$22</f>
        <v>0</v>
      </c>
      <c r="E8" s="25">
        <f t="shared" ref="E8:O8" si="4">E15*$C$22</f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si="4"/>
        <v>0</v>
      </c>
      <c r="J8" s="25">
        <f t="shared" si="4"/>
        <v>0</v>
      </c>
      <c r="K8" s="25">
        <f t="shared" si="4"/>
        <v>0</v>
      </c>
      <c r="L8" s="25">
        <f t="shared" si="4"/>
        <v>0</v>
      </c>
      <c r="M8" s="25">
        <f t="shared" si="4"/>
        <v>0</v>
      </c>
      <c r="N8" s="25">
        <f t="shared" si="4"/>
        <v>0</v>
      </c>
      <c r="O8" s="25">
        <f t="shared" si="4"/>
        <v>0</v>
      </c>
      <c r="P8" s="124">
        <f t="shared" si="2"/>
        <v>0</v>
      </c>
    </row>
    <row r="9" spans="1:16" s="10" customFormat="1" ht="15.6" x14ac:dyDescent="0.3">
      <c r="A9" s="141" t="s">
        <v>4</v>
      </c>
      <c r="B9" s="46" t="s">
        <v>6</v>
      </c>
      <c r="C9" s="48"/>
      <c r="D9" s="25">
        <f>D16*$C$23</f>
        <v>0</v>
      </c>
      <c r="E9" s="25">
        <f t="shared" ref="E9:O9" si="5">E16*$C$23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4">
        <f t="shared" si="2"/>
        <v>0</v>
      </c>
    </row>
    <row r="10" spans="1:16" s="10" customFormat="1" ht="15.6" x14ac:dyDescent="0.3">
      <c r="A10" s="141" t="s">
        <v>4</v>
      </c>
      <c r="B10" s="46" t="s">
        <v>6</v>
      </c>
      <c r="C10" s="48"/>
      <c r="D10" s="25">
        <f t="shared" ref="D10:O10" si="6">D17*$C$24</f>
        <v>0</v>
      </c>
      <c r="E10" s="25">
        <f t="shared" si="6"/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4">
        <f t="shared" si="2"/>
        <v>0</v>
      </c>
    </row>
    <row r="11" spans="1:16" s="10" customFormat="1" ht="15.6" x14ac:dyDescent="0.3">
      <c r="A11" s="141" t="s">
        <v>4</v>
      </c>
      <c r="B11" s="46" t="s">
        <v>6</v>
      </c>
      <c r="C11" s="48"/>
      <c r="D11" s="25">
        <f>D18*$C$25</f>
        <v>0</v>
      </c>
      <c r="E11" s="25">
        <f t="shared" ref="E11:O11" si="7">E18*$C$25</f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4">
        <f t="shared" si="2"/>
        <v>0</v>
      </c>
    </row>
    <row r="12" spans="1:16" s="10" customFormat="1" ht="15.6" x14ac:dyDescent="0.3">
      <c r="A12" s="144" t="s">
        <v>72</v>
      </c>
      <c r="B12" s="145"/>
      <c r="C12" s="146"/>
      <c r="D12" s="33">
        <f>SUM(D13:D18)</f>
        <v>10</v>
      </c>
      <c r="E12" s="33">
        <f t="shared" ref="E12:O12" si="8">SUM(E13:E18)</f>
        <v>20</v>
      </c>
      <c r="F12" s="33">
        <f t="shared" si="8"/>
        <v>30</v>
      </c>
      <c r="G12" s="33">
        <f t="shared" si="8"/>
        <v>60</v>
      </c>
      <c r="H12" s="33">
        <f t="shared" si="8"/>
        <v>95</v>
      </c>
      <c r="I12" s="33">
        <f t="shared" si="8"/>
        <v>70</v>
      </c>
      <c r="J12" s="33">
        <f t="shared" si="8"/>
        <v>50</v>
      </c>
      <c r="K12" s="33">
        <f t="shared" si="8"/>
        <v>70</v>
      </c>
      <c r="L12" s="33">
        <f t="shared" si="8"/>
        <v>90</v>
      </c>
      <c r="M12" s="33">
        <f t="shared" si="8"/>
        <v>80</v>
      </c>
      <c r="N12" s="33">
        <f t="shared" si="8"/>
        <v>90</v>
      </c>
      <c r="O12" s="33">
        <f t="shared" si="8"/>
        <v>90</v>
      </c>
    </row>
    <row r="13" spans="1:16" s="10" customFormat="1" ht="15" customHeight="1" x14ac:dyDescent="0.3">
      <c r="A13" s="118" t="str">
        <f>IF(A6&gt;0,A6,"")</f>
        <v>Услуга 1</v>
      </c>
      <c r="B13" s="143" t="s">
        <v>69</v>
      </c>
      <c r="C13" s="46"/>
      <c r="D13" s="28">
        <v>5</v>
      </c>
      <c r="E13" s="28">
        <v>10</v>
      </c>
      <c r="F13" s="28">
        <v>20</v>
      </c>
      <c r="G13" s="28">
        <v>30</v>
      </c>
      <c r="H13" s="28">
        <v>75</v>
      </c>
      <c r="I13" s="28">
        <v>40</v>
      </c>
      <c r="J13" s="28">
        <v>20</v>
      </c>
      <c r="K13" s="28">
        <v>40</v>
      </c>
      <c r="L13" s="28">
        <v>50</v>
      </c>
      <c r="M13" s="28">
        <v>60</v>
      </c>
      <c r="N13" s="28">
        <v>70</v>
      </c>
      <c r="O13" s="28">
        <v>70</v>
      </c>
    </row>
    <row r="14" spans="1:16" s="10" customFormat="1" ht="15" x14ac:dyDescent="0.3">
      <c r="A14" s="118" t="str">
        <f t="shared" ref="A14:A18" si="9">IF(A7&gt;0,A7,"")</f>
        <v>Услуга 2</v>
      </c>
      <c r="B14" s="143" t="s">
        <v>69</v>
      </c>
      <c r="C14" s="46"/>
      <c r="D14" s="28">
        <v>5</v>
      </c>
      <c r="E14" s="28">
        <v>10</v>
      </c>
      <c r="F14" s="28">
        <v>10</v>
      </c>
      <c r="G14" s="28">
        <v>30</v>
      </c>
      <c r="H14" s="28">
        <v>20</v>
      </c>
      <c r="I14" s="28">
        <v>30</v>
      </c>
      <c r="J14" s="28">
        <v>30</v>
      </c>
      <c r="K14" s="28">
        <v>30</v>
      </c>
      <c r="L14" s="28">
        <v>40</v>
      </c>
      <c r="M14" s="28">
        <v>20</v>
      </c>
      <c r="N14" s="28">
        <v>20</v>
      </c>
      <c r="O14" s="28">
        <v>20</v>
      </c>
    </row>
    <row r="15" spans="1:16" s="10" customFormat="1" ht="15" x14ac:dyDescent="0.3">
      <c r="A15" s="118" t="str">
        <f t="shared" si="9"/>
        <v>и т.д.</v>
      </c>
      <c r="B15" s="143" t="s">
        <v>69</v>
      </c>
      <c r="C15" s="46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6" s="10" customFormat="1" ht="15" x14ac:dyDescent="0.3">
      <c r="A16" s="118" t="str">
        <f t="shared" si="9"/>
        <v>и т.д.</v>
      </c>
      <c r="B16" s="143" t="s">
        <v>69</v>
      </c>
      <c r="C16" s="4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10" customFormat="1" ht="15" x14ac:dyDescent="0.3">
      <c r="A17" s="118" t="str">
        <f t="shared" si="9"/>
        <v>и т.д.</v>
      </c>
      <c r="B17" s="143" t="s">
        <v>69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3">
      <c r="A18" s="118" t="str">
        <f t="shared" si="9"/>
        <v>и т.д.</v>
      </c>
      <c r="B18" s="143" t="s">
        <v>69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ht="15.6" x14ac:dyDescent="0.3">
      <c r="A19" s="147" t="s">
        <v>83</v>
      </c>
      <c r="B19" s="145"/>
      <c r="C19" s="14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s="10" customFormat="1" ht="15" x14ac:dyDescent="0.3">
      <c r="A20" s="119" t="str">
        <f>IF(A6&gt;0,A6,"")</f>
        <v>Услуга 1</v>
      </c>
      <c r="B20" s="46" t="s">
        <v>6</v>
      </c>
      <c r="C20" s="93">
        <v>50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6"/>
    </row>
    <row r="21" spans="1:15" s="10" customFormat="1" ht="15" x14ac:dyDescent="0.3">
      <c r="A21" s="119" t="str">
        <f t="shared" ref="A21:A25" si="10">IF(A7&gt;0,A7,"")</f>
        <v>Услуга 2</v>
      </c>
      <c r="B21" s="46" t="s">
        <v>6</v>
      </c>
      <c r="C21" s="93">
        <v>100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6"/>
    </row>
    <row r="22" spans="1:15" s="10" customFormat="1" ht="15" x14ac:dyDescent="0.3">
      <c r="A22" s="119" t="str">
        <f t="shared" si="10"/>
        <v>и т.д.</v>
      </c>
      <c r="B22" s="46" t="s">
        <v>6</v>
      </c>
      <c r="C22" s="93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3">
      <c r="A23" s="119" t="str">
        <f t="shared" si="10"/>
        <v>и т.д.</v>
      </c>
      <c r="B23" s="46" t="s">
        <v>6</v>
      </c>
      <c r="C23" s="93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3">
      <c r="A24" s="119" t="str">
        <f t="shared" si="10"/>
        <v>и т.д.</v>
      </c>
      <c r="B24" s="46" t="s">
        <v>6</v>
      </c>
      <c r="C24" s="93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3">
      <c r="A25" s="119" t="str">
        <f t="shared" si="10"/>
        <v>и т.д.</v>
      </c>
      <c r="B25" s="46" t="s">
        <v>6</v>
      </c>
      <c r="C25" s="143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ht="15.6" x14ac:dyDescent="0.3">
      <c r="A26" s="73" t="s">
        <v>26</v>
      </c>
      <c r="B26" s="64" t="s">
        <v>6</v>
      </c>
      <c r="C26" s="64"/>
      <c r="D26" s="65">
        <f t="shared" ref="D26:O26" si="11">SUM(D27:D35)</f>
        <v>525</v>
      </c>
      <c r="E26" s="65">
        <f t="shared" si="11"/>
        <v>1050</v>
      </c>
      <c r="F26" s="65">
        <f t="shared" si="11"/>
        <v>1400</v>
      </c>
      <c r="G26" s="65">
        <f t="shared" si="11"/>
        <v>3150</v>
      </c>
      <c r="H26" s="65">
        <f t="shared" si="11"/>
        <v>4024.9999999999995</v>
      </c>
      <c r="I26" s="65">
        <f t="shared" si="11"/>
        <v>3500</v>
      </c>
      <c r="J26" s="65">
        <f t="shared" si="11"/>
        <v>2800</v>
      </c>
      <c r="K26" s="65">
        <f t="shared" si="11"/>
        <v>3500</v>
      </c>
      <c r="L26" s="65">
        <f t="shared" si="11"/>
        <v>4550</v>
      </c>
      <c r="M26" s="65">
        <f t="shared" si="11"/>
        <v>3500</v>
      </c>
      <c r="N26" s="65">
        <f t="shared" si="11"/>
        <v>3849.9999999999995</v>
      </c>
      <c r="O26" s="65">
        <f t="shared" si="11"/>
        <v>3849.9999999999995</v>
      </c>
    </row>
    <row r="27" spans="1:15" s="10" customFormat="1" ht="15" customHeight="1" x14ac:dyDescent="0.3">
      <c r="A27" s="27" t="s">
        <v>74</v>
      </c>
      <c r="B27" s="148" t="s">
        <v>53</v>
      </c>
      <c r="C27" s="92">
        <v>0.7</v>
      </c>
      <c r="D27" s="25">
        <f t="shared" ref="D27:O27" si="12">D$5*$C$27</f>
        <v>525</v>
      </c>
      <c r="E27" s="25">
        <f t="shared" si="12"/>
        <v>1050</v>
      </c>
      <c r="F27" s="25">
        <f t="shared" si="12"/>
        <v>1400</v>
      </c>
      <c r="G27" s="25">
        <f t="shared" si="12"/>
        <v>3150</v>
      </c>
      <c r="H27" s="25">
        <f t="shared" si="12"/>
        <v>4024.9999999999995</v>
      </c>
      <c r="I27" s="25">
        <f t="shared" si="12"/>
        <v>3500</v>
      </c>
      <c r="J27" s="25">
        <f t="shared" si="12"/>
        <v>2800</v>
      </c>
      <c r="K27" s="25">
        <f t="shared" si="12"/>
        <v>3500</v>
      </c>
      <c r="L27" s="25">
        <f t="shared" si="12"/>
        <v>4550</v>
      </c>
      <c r="M27" s="25">
        <f t="shared" si="12"/>
        <v>3500</v>
      </c>
      <c r="N27" s="25">
        <f t="shared" si="12"/>
        <v>3849.9999999999995</v>
      </c>
      <c r="O27" s="25">
        <f t="shared" si="12"/>
        <v>3849.9999999999995</v>
      </c>
    </row>
    <row r="28" spans="1:15" s="10" customFormat="1" ht="15" x14ac:dyDescent="0.3">
      <c r="A28" s="149" t="s">
        <v>4</v>
      </c>
      <c r="B28" s="148" t="s">
        <v>53</v>
      </c>
      <c r="C28" s="92"/>
      <c r="D28" s="25">
        <f t="shared" ref="D28:O28" si="13">D$5*$C$28</f>
        <v>0</v>
      </c>
      <c r="E28" s="25">
        <f t="shared" si="13"/>
        <v>0</v>
      </c>
      <c r="F28" s="25">
        <f t="shared" si="13"/>
        <v>0</v>
      </c>
      <c r="G28" s="25">
        <f t="shared" si="13"/>
        <v>0</v>
      </c>
      <c r="H28" s="25">
        <f t="shared" si="13"/>
        <v>0</v>
      </c>
      <c r="I28" s="25">
        <f t="shared" si="13"/>
        <v>0</v>
      </c>
      <c r="J28" s="25">
        <f t="shared" si="13"/>
        <v>0</v>
      </c>
      <c r="K28" s="25">
        <f t="shared" si="13"/>
        <v>0</v>
      </c>
      <c r="L28" s="25">
        <f t="shared" si="13"/>
        <v>0</v>
      </c>
      <c r="M28" s="25">
        <f t="shared" si="13"/>
        <v>0</v>
      </c>
      <c r="N28" s="25">
        <f t="shared" si="13"/>
        <v>0</v>
      </c>
      <c r="O28" s="25">
        <f t="shared" si="13"/>
        <v>0</v>
      </c>
    </row>
    <row r="29" spans="1:15" s="10" customFormat="1" ht="15" x14ac:dyDescent="0.3">
      <c r="A29" s="149" t="s">
        <v>4</v>
      </c>
      <c r="B29" s="148" t="s">
        <v>53</v>
      </c>
      <c r="C29" s="92"/>
      <c r="D29" s="25">
        <f t="shared" ref="D29:O29" si="14">D$5*$C$29</f>
        <v>0</v>
      </c>
      <c r="E29" s="25">
        <f t="shared" si="14"/>
        <v>0</v>
      </c>
      <c r="F29" s="25">
        <f t="shared" si="14"/>
        <v>0</v>
      </c>
      <c r="G29" s="25">
        <f t="shared" si="14"/>
        <v>0</v>
      </c>
      <c r="H29" s="25">
        <f t="shared" si="14"/>
        <v>0</v>
      </c>
      <c r="I29" s="25">
        <f t="shared" si="14"/>
        <v>0</v>
      </c>
      <c r="J29" s="25">
        <f t="shared" si="14"/>
        <v>0</v>
      </c>
      <c r="K29" s="25">
        <f t="shared" si="14"/>
        <v>0</v>
      </c>
      <c r="L29" s="25">
        <f t="shared" si="14"/>
        <v>0</v>
      </c>
      <c r="M29" s="25">
        <f t="shared" si="14"/>
        <v>0</v>
      </c>
      <c r="N29" s="25">
        <f t="shared" si="14"/>
        <v>0</v>
      </c>
      <c r="O29" s="25">
        <f t="shared" si="14"/>
        <v>0</v>
      </c>
    </row>
    <row r="30" spans="1:15" s="10" customFormat="1" ht="15" x14ac:dyDescent="0.3">
      <c r="A30" s="149" t="s">
        <v>4</v>
      </c>
      <c r="B30" s="148" t="s">
        <v>53</v>
      </c>
      <c r="C30" s="92"/>
      <c r="D30" s="25">
        <f t="shared" ref="D30:O30" si="15">D$5*$C$30</f>
        <v>0</v>
      </c>
      <c r="E30" s="25">
        <f t="shared" si="15"/>
        <v>0</v>
      </c>
      <c r="F30" s="25">
        <f t="shared" si="15"/>
        <v>0</v>
      </c>
      <c r="G30" s="25">
        <f t="shared" si="15"/>
        <v>0</v>
      </c>
      <c r="H30" s="25">
        <f t="shared" si="15"/>
        <v>0</v>
      </c>
      <c r="I30" s="25">
        <f t="shared" si="15"/>
        <v>0</v>
      </c>
      <c r="J30" s="25">
        <f t="shared" si="15"/>
        <v>0</v>
      </c>
      <c r="K30" s="25">
        <f t="shared" si="15"/>
        <v>0</v>
      </c>
      <c r="L30" s="25">
        <f t="shared" si="15"/>
        <v>0</v>
      </c>
      <c r="M30" s="25">
        <f t="shared" si="15"/>
        <v>0</v>
      </c>
      <c r="N30" s="25">
        <f t="shared" si="15"/>
        <v>0</v>
      </c>
      <c r="O30" s="25">
        <f t="shared" si="15"/>
        <v>0</v>
      </c>
    </row>
    <row r="31" spans="1:15" s="10" customFormat="1" ht="15" x14ac:dyDescent="0.3">
      <c r="A31" s="142" t="s">
        <v>4</v>
      </c>
      <c r="B31" s="148" t="s">
        <v>53</v>
      </c>
      <c r="C31" s="92"/>
      <c r="D31" s="25">
        <f t="shared" ref="D31:O31" si="16">D$5*$C$31</f>
        <v>0</v>
      </c>
      <c r="E31" s="25">
        <f t="shared" si="16"/>
        <v>0</v>
      </c>
      <c r="F31" s="25">
        <f t="shared" si="16"/>
        <v>0</v>
      </c>
      <c r="G31" s="25">
        <f t="shared" si="16"/>
        <v>0</v>
      </c>
      <c r="H31" s="25">
        <f t="shared" si="16"/>
        <v>0</v>
      </c>
      <c r="I31" s="25">
        <f t="shared" si="16"/>
        <v>0</v>
      </c>
      <c r="J31" s="25">
        <f t="shared" si="16"/>
        <v>0</v>
      </c>
      <c r="K31" s="25">
        <f t="shared" si="16"/>
        <v>0</v>
      </c>
      <c r="L31" s="25">
        <f t="shared" si="16"/>
        <v>0</v>
      </c>
      <c r="M31" s="25">
        <f t="shared" si="16"/>
        <v>0</v>
      </c>
      <c r="N31" s="25">
        <f t="shared" si="16"/>
        <v>0</v>
      </c>
      <c r="O31" s="25">
        <f t="shared" si="16"/>
        <v>0</v>
      </c>
    </row>
    <row r="32" spans="1:15" s="10" customFormat="1" ht="15" x14ac:dyDescent="0.3">
      <c r="A32" s="149" t="s">
        <v>4</v>
      </c>
      <c r="B32" s="148" t="s">
        <v>53</v>
      </c>
      <c r="C32" s="92"/>
      <c r="D32" s="25">
        <f t="shared" ref="D32:O32" si="17">D$5*$C$32</f>
        <v>0</v>
      </c>
      <c r="E32" s="25">
        <f t="shared" si="17"/>
        <v>0</v>
      </c>
      <c r="F32" s="25">
        <f t="shared" si="17"/>
        <v>0</v>
      </c>
      <c r="G32" s="25">
        <f t="shared" si="17"/>
        <v>0</v>
      </c>
      <c r="H32" s="25">
        <f t="shared" si="17"/>
        <v>0</v>
      </c>
      <c r="I32" s="25">
        <f t="shared" si="17"/>
        <v>0</v>
      </c>
      <c r="J32" s="25">
        <f t="shared" si="17"/>
        <v>0</v>
      </c>
      <c r="K32" s="25">
        <f t="shared" si="17"/>
        <v>0</v>
      </c>
      <c r="L32" s="25">
        <f t="shared" si="17"/>
        <v>0</v>
      </c>
      <c r="M32" s="25">
        <f t="shared" si="17"/>
        <v>0</v>
      </c>
      <c r="N32" s="25">
        <f t="shared" si="17"/>
        <v>0</v>
      </c>
      <c r="O32" s="25">
        <f t="shared" si="17"/>
        <v>0</v>
      </c>
    </row>
    <row r="33" spans="1:18" s="10" customFormat="1" ht="15" x14ac:dyDescent="0.3">
      <c r="A33" s="149" t="s">
        <v>4</v>
      </c>
      <c r="B33" s="148" t="s">
        <v>53</v>
      </c>
      <c r="C33" s="92"/>
      <c r="D33" s="25">
        <f>D$5*$C$33</f>
        <v>0</v>
      </c>
      <c r="E33" s="25">
        <f t="shared" ref="E33:O33" si="18">E$5*$C$33</f>
        <v>0</v>
      </c>
      <c r="F33" s="25">
        <f t="shared" si="18"/>
        <v>0</v>
      </c>
      <c r="G33" s="25">
        <f t="shared" si="18"/>
        <v>0</v>
      </c>
      <c r="H33" s="25">
        <f t="shared" si="18"/>
        <v>0</v>
      </c>
      <c r="I33" s="25">
        <f t="shared" si="18"/>
        <v>0</v>
      </c>
      <c r="J33" s="25">
        <f t="shared" si="18"/>
        <v>0</v>
      </c>
      <c r="K33" s="25">
        <f t="shared" si="18"/>
        <v>0</v>
      </c>
      <c r="L33" s="25">
        <f t="shared" si="18"/>
        <v>0</v>
      </c>
      <c r="M33" s="25">
        <f t="shared" si="18"/>
        <v>0</v>
      </c>
      <c r="N33" s="25">
        <f t="shared" si="18"/>
        <v>0</v>
      </c>
      <c r="O33" s="25">
        <f t="shared" si="18"/>
        <v>0</v>
      </c>
    </row>
    <row r="34" spans="1:18" s="10" customFormat="1" ht="15" x14ac:dyDescent="0.3">
      <c r="A34" s="142" t="s">
        <v>4</v>
      </c>
      <c r="B34" s="148" t="s">
        <v>53</v>
      </c>
      <c r="C34" s="92"/>
      <c r="D34" s="25">
        <f>D$5*$C$35</f>
        <v>0</v>
      </c>
      <c r="E34" s="25">
        <f t="shared" ref="D34:O35" si="19">E$5*$C$34</f>
        <v>0</v>
      </c>
      <c r="F34" s="25">
        <f t="shared" si="19"/>
        <v>0</v>
      </c>
      <c r="G34" s="25">
        <f t="shared" si="19"/>
        <v>0</v>
      </c>
      <c r="H34" s="25">
        <f t="shared" si="19"/>
        <v>0</v>
      </c>
      <c r="I34" s="25">
        <f t="shared" si="19"/>
        <v>0</v>
      </c>
      <c r="J34" s="25">
        <f t="shared" si="19"/>
        <v>0</v>
      </c>
      <c r="K34" s="25">
        <f t="shared" si="19"/>
        <v>0</v>
      </c>
      <c r="L34" s="25">
        <f t="shared" si="19"/>
        <v>0</v>
      </c>
      <c r="M34" s="25">
        <f t="shared" si="19"/>
        <v>0</v>
      </c>
      <c r="N34" s="25">
        <f t="shared" si="19"/>
        <v>0</v>
      </c>
      <c r="O34" s="25">
        <f t="shared" si="19"/>
        <v>0</v>
      </c>
    </row>
    <row r="35" spans="1:18" s="10" customFormat="1" ht="15" x14ac:dyDescent="0.3">
      <c r="A35" s="142" t="s">
        <v>4</v>
      </c>
      <c r="B35" s="148" t="s">
        <v>53</v>
      </c>
      <c r="C35" s="143"/>
      <c r="D35" s="25">
        <f t="shared" si="19"/>
        <v>0</v>
      </c>
      <c r="E35" s="25">
        <f t="shared" si="19"/>
        <v>0</v>
      </c>
      <c r="F35" s="25">
        <f t="shared" si="19"/>
        <v>0</v>
      </c>
      <c r="G35" s="25">
        <f t="shared" si="19"/>
        <v>0</v>
      </c>
      <c r="H35" s="25">
        <f t="shared" si="19"/>
        <v>0</v>
      </c>
      <c r="I35" s="25">
        <f t="shared" si="19"/>
        <v>0</v>
      </c>
      <c r="J35" s="25">
        <f t="shared" si="19"/>
        <v>0</v>
      </c>
      <c r="K35" s="25">
        <f t="shared" si="19"/>
        <v>0</v>
      </c>
      <c r="L35" s="25">
        <f t="shared" si="19"/>
        <v>0</v>
      </c>
      <c r="M35" s="25">
        <f t="shared" si="19"/>
        <v>0</v>
      </c>
      <c r="N35" s="25">
        <f t="shared" si="19"/>
        <v>0</v>
      </c>
      <c r="O35" s="25">
        <f t="shared" si="19"/>
        <v>0</v>
      </c>
    </row>
    <row r="36" spans="1:18" s="10" customFormat="1" ht="15.6" x14ac:dyDescent="0.3">
      <c r="A36" s="74" t="s">
        <v>27</v>
      </c>
      <c r="B36" s="61" t="s">
        <v>6</v>
      </c>
      <c r="C36" s="62"/>
      <c r="D36" s="63">
        <f t="shared" ref="D36:O36" si="20">D5-D26</f>
        <v>225</v>
      </c>
      <c r="E36" s="63">
        <f t="shared" si="20"/>
        <v>450</v>
      </c>
      <c r="F36" s="63">
        <f t="shared" si="20"/>
        <v>600</v>
      </c>
      <c r="G36" s="63">
        <f t="shared" si="20"/>
        <v>1350</v>
      </c>
      <c r="H36" s="63">
        <f t="shared" si="20"/>
        <v>1725.0000000000005</v>
      </c>
      <c r="I36" s="63">
        <f t="shared" si="20"/>
        <v>1500</v>
      </c>
      <c r="J36" s="63">
        <f t="shared" si="20"/>
        <v>1200</v>
      </c>
      <c r="K36" s="63">
        <f t="shared" si="20"/>
        <v>1500</v>
      </c>
      <c r="L36" s="63">
        <f t="shared" si="20"/>
        <v>1950</v>
      </c>
      <c r="M36" s="63">
        <f t="shared" si="20"/>
        <v>1500</v>
      </c>
      <c r="N36" s="63">
        <f t="shared" si="20"/>
        <v>1650.0000000000005</v>
      </c>
      <c r="O36" s="63">
        <f t="shared" si="20"/>
        <v>1650.0000000000005</v>
      </c>
    </row>
    <row r="37" spans="1:18" s="10" customFormat="1" ht="13.8" x14ac:dyDescent="0.3">
      <c r="A37" s="85" t="s">
        <v>24</v>
      </c>
      <c r="B37" s="86" t="s">
        <v>19</v>
      </c>
      <c r="C37" s="89"/>
      <c r="D37" s="88">
        <f>IF(D5&gt;0,D36/D5,0)</f>
        <v>0.3</v>
      </c>
      <c r="E37" s="88">
        <f t="shared" ref="E37:O37" si="21">IF(E5&gt;0,E36/E5,0)</f>
        <v>0.3</v>
      </c>
      <c r="F37" s="88">
        <f t="shared" si="21"/>
        <v>0.3</v>
      </c>
      <c r="G37" s="88">
        <f t="shared" si="21"/>
        <v>0.3</v>
      </c>
      <c r="H37" s="88">
        <f t="shared" si="21"/>
        <v>0.3000000000000001</v>
      </c>
      <c r="I37" s="88">
        <f t="shared" si="21"/>
        <v>0.3</v>
      </c>
      <c r="J37" s="88">
        <f t="shared" si="21"/>
        <v>0.3</v>
      </c>
      <c r="K37" s="88">
        <f t="shared" si="21"/>
        <v>0.3</v>
      </c>
      <c r="L37" s="88">
        <f t="shared" si="21"/>
        <v>0.3</v>
      </c>
      <c r="M37" s="88">
        <f t="shared" si="21"/>
        <v>0.3</v>
      </c>
      <c r="N37" s="88">
        <f t="shared" si="21"/>
        <v>0.3000000000000001</v>
      </c>
      <c r="O37" s="88">
        <f t="shared" si="21"/>
        <v>0.3000000000000001</v>
      </c>
    </row>
    <row r="38" spans="1:18" s="10" customFormat="1" ht="15.6" x14ac:dyDescent="0.3">
      <c r="A38" s="73" t="s">
        <v>28</v>
      </c>
      <c r="B38" s="64" t="s">
        <v>6</v>
      </c>
      <c r="C38" s="65"/>
      <c r="D38" s="65">
        <f>SUM(D39:D53)</f>
        <v>313.75</v>
      </c>
      <c r="E38" s="65">
        <f t="shared" ref="E38:O38" si="22">SUM(E39:E53)</f>
        <v>263.75</v>
      </c>
      <c r="F38" s="65">
        <f t="shared" si="22"/>
        <v>363.75</v>
      </c>
      <c r="G38" s="65">
        <f t="shared" si="22"/>
        <v>263.75</v>
      </c>
      <c r="H38" s="65">
        <f t="shared" si="22"/>
        <v>263.75</v>
      </c>
      <c r="I38" s="65">
        <f t="shared" si="22"/>
        <v>263.75</v>
      </c>
      <c r="J38" s="65">
        <f t="shared" si="22"/>
        <v>233.75</v>
      </c>
      <c r="K38" s="65">
        <f t="shared" si="22"/>
        <v>333.75</v>
      </c>
      <c r="L38" s="65">
        <f t="shared" si="22"/>
        <v>363.75</v>
      </c>
      <c r="M38" s="65">
        <f t="shared" si="22"/>
        <v>263.75</v>
      </c>
      <c r="N38" s="65">
        <f t="shared" si="22"/>
        <v>263.75</v>
      </c>
      <c r="O38" s="65">
        <f t="shared" si="22"/>
        <v>263.75</v>
      </c>
      <c r="Q38" s="130"/>
      <c r="R38" s="130"/>
    </row>
    <row r="39" spans="1:18" s="10" customFormat="1" ht="15" x14ac:dyDescent="0.3">
      <c r="A39" s="27" t="s">
        <v>62</v>
      </c>
      <c r="B39" s="148" t="s">
        <v>6</v>
      </c>
      <c r="C39" s="94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Q39" s="130"/>
      <c r="R39" s="130"/>
    </row>
    <row r="40" spans="1:18" s="10" customFormat="1" ht="45" x14ac:dyDescent="0.3">
      <c r="A40" s="27" t="s">
        <v>73</v>
      </c>
      <c r="B40" s="148" t="s">
        <v>6</v>
      </c>
      <c r="C40" s="94"/>
      <c r="D40" s="28">
        <v>30</v>
      </c>
      <c r="E40" s="28">
        <v>30</v>
      </c>
      <c r="F40" s="28">
        <v>30</v>
      </c>
      <c r="G40" s="28">
        <v>30</v>
      </c>
      <c r="H40" s="28">
        <v>30</v>
      </c>
      <c r="I40" s="28">
        <v>30</v>
      </c>
      <c r="J40" s="28"/>
      <c r="K40" s="28"/>
      <c r="L40" s="28">
        <v>30</v>
      </c>
      <c r="M40" s="28">
        <v>30</v>
      </c>
      <c r="N40" s="28">
        <v>30</v>
      </c>
      <c r="O40" s="28">
        <v>30</v>
      </c>
      <c r="Q40" s="122"/>
      <c r="R40" s="130"/>
    </row>
    <row r="41" spans="1:18" s="10" customFormat="1" ht="15" x14ac:dyDescent="0.3">
      <c r="A41" s="27" t="s">
        <v>70</v>
      </c>
      <c r="B41" s="148" t="s">
        <v>6</v>
      </c>
      <c r="C41" s="94"/>
      <c r="D41" s="28">
        <v>50</v>
      </c>
      <c r="E41" s="28"/>
      <c r="F41" s="28"/>
      <c r="G41" s="28"/>
      <c r="H41" s="28"/>
      <c r="I41" s="28"/>
      <c r="J41" s="28"/>
      <c r="K41" s="28"/>
      <c r="L41" s="28">
        <v>100</v>
      </c>
      <c r="M41" s="28"/>
      <c r="N41" s="28"/>
      <c r="O41" s="28"/>
      <c r="Q41" s="122"/>
      <c r="R41" s="122"/>
    </row>
    <row r="42" spans="1:18" s="10" customFormat="1" ht="15" x14ac:dyDescent="0.3">
      <c r="A42" s="24" t="s">
        <v>45</v>
      </c>
      <c r="B42" s="143" t="s">
        <v>6</v>
      </c>
      <c r="C42" s="94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Q42" s="122"/>
      <c r="R42" s="122"/>
    </row>
    <row r="43" spans="1:18" s="10" customFormat="1" ht="30" x14ac:dyDescent="0.3">
      <c r="A43" s="24" t="s">
        <v>5</v>
      </c>
      <c r="B43" s="148" t="s">
        <v>47</v>
      </c>
      <c r="C43" s="94">
        <v>0.05</v>
      </c>
      <c r="D43" s="25">
        <f t="shared" ref="D43:O43" si="23">($P$5*$C$43)/12</f>
        <v>212.5</v>
      </c>
      <c r="E43" s="25">
        <f t="shared" si="23"/>
        <v>212.5</v>
      </c>
      <c r="F43" s="25">
        <f t="shared" si="23"/>
        <v>212.5</v>
      </c>
      <c r="G43" s="25">
        <f t="shared" si="23"/>
        <v>212.5</v>
      </c>
      <c r="H43" s="25">
        <f t="shared" si="23"/>
        <v>212.5</v>
      </c>
      <c r="I43" s="25">
        <f t="shared" si="23"/>
        <v>212.5</v>
      </c>
      <c r="J43" s="25">
        <f t="shared" si="23"/>
        <v>212.5</v>
      </c>
      <c r="K43" s="25">
        <f t="shared" si="23"/>
        <v>212.5</v>
      </c>
      <c r="L43" s="25">
        <f t="shared" si="23"/>
        <v>212.5</v>
      </c>
      <c r="M43" s="25">
        <f t="shared" si="23"/>
        <v>212.5</v>
      </c>
      <c r="N43" s="25">
        <f t="shared" si="23"/>
        <v>212.5</v>
      </c>
      <c r="O43" s="25">
        <f t="shared" si="23"/>
        <v>212.5</v>
      </c>
      <c r="Q43" s="122"/>
      <c r="R43" s="122"/>
    </row>
    <row r="44" spans="1:18" s="10" customFormat="1" ht="30" x14ac:dyDescent="0.3">
      <c r="A44" s="24" t="s">
        <v>44</v>
      </c>
      <c r="B44" s="148" t="s">
        <v>47</v>
      </c>
      <c r="C44" s="94"/>
      <c r="D44" s="25">
        <f t="shared" ref="D44:O44" si="24">($P$5*$C$44)/12</f>
        <v>0</v>
      </c>
      <c r="E44" s="25">
        <f t="shared" si="24"/>
        <v>0</v>
      </c>
      <c r="F44" s="25">
        <f t="shared" si="24"/>
        <v>0</v>
      </c>
      <c r="G44" s="25">
        <f t="shared" si="24"/>
        <v>0</v>
      </c>
      <c r="H44" s="25">
        <f t="shared" si="24"/>
        <v>0</v>
      </c>
      <c r="I44" s="25">
        <f t="shared" si="24"/>
        <v>0</v>
      </c>
      <c r="J44" s="25">
        <f t="shared" si="24"/>
        <v>0</v>
      </c>
      <c r="K44" s="25">
        <f t="shared" si="24"/>
        <v>0</v>
      </c>
      <c r="L44" s="25">
        <f t="shared" si="24"/>
        <v>0</v>
      </c>
      <c r="M44" s="25">
        <f t="shared" si="24"/>
        <v>0</v>
      </c>
      <c r="N44" s="25">
        <f t="shared" si="24"/>
        <v>0</v>
      </c>
      <c r="O44" s="25">
        <f t="shared" si="24"/>
        <v>0</v>
      </c>
      <c r="Q44" s="130"/>
      <c r="R44" s="122"/>
    </row>
    <row r="45" spans="1:18" s="10" customFormat="1" ht="30" customHeight="1" x14ac:dyDescent="0.3">
      <c r="A45" s="27" t="s">
        <v>75</v>
      </c>
      <c r="B45" s="148" t="s">
        <v>47</v>
      </c>
      <c r="C45" s="94">
        <v>5.0000000000000001E-3</v>
      </c>
      <c r="D45" s="25">
        <f t="shared" ref="D45:O45" si="25">($P$5*$C$45)/12</f>
        <v>21.25</v>
      </c>
      <c r="E45" s="25">
        <f t="shared" si="25"/>
        <v>21.25</v>
      </c>
      <c r="F45" s="25">
        <f t="shared" si="25"/>
        <v>21.25</v>
      </c>
      <c r="G45" s="25">
        <f t="shared" si="25"/>
        <v>21.25</v>
      </c>
      <c r="H45" s="25">
        <f t="shared" si="25"/>
        <v>21.25</v>
      </c>
      <c r="I45" s="25">
        <f t="shared" si="25"/>
        <v>21.25</v>
      </c>
      <c r="J45" s="25">
        <f t="shared" si="25"/>
        <v>21.25</v>
      </c>
      <c r="K45" s="25">
        <f t="shared" si="25"/>
        <v>21.25</v>
      </c>
      <c r="L45" s="25">
        <f t="shared" si="25"/>
        <v>21.25</v>
      </c>
      <c r="M45" s="25">
        <f t="shared" si="25"/>
        <v>21.25</v>
      </c>
      <c r="N45" s="25">
        <f t="shared" si="25"/>
        <v>21.25</v>
      </c>
      <c r="O45" s="25">
        <f t="shared" si="25"/>
        <v>21.25</v>
      </c>
      <c r="Q45" s="122"/>
      <c r="R45" s="130"/>
    </row>
    <row r="46" spans="1:18" s="10" customFormat="1" ht="15" x14ac:dyDescent="0.3">
      <c r="A46" s="27" t="s">
        <v>71</v>
      </c>
      <c r="B46" s="148" t="s">
        <v>6</v>
      </c>
      <c r="C46" s="94"/>
      <c r="D46" s="28"/>
      <c r="E46" s="28"/>
      <c r="F46" s="28">
        <v>100</v>
      </c>
      <c r="G46" s="28"/>
      <c r="H46" s="28"/>
      <c r="I46" s="28"/>
      <c r="J46" s="28"/>
      <c r="K46" s="28">
        <v>100</v>
      </c>
      <c r="L46" s="28"/>
      <c r="M46" s="28"/>
      <c r="N46" s="28"/>
      <c r="O46" s="28"/>
      <c r="Q46" s="129"/>
      <c r="R46" s="130"/>
    </row>
    <row r="47" spans="1:18" s="10" customFormat="1" ht="15" x14ac:dyDescent="0.3">
      <c r="A47" s="27" t="s">
        <v>46</v>
      </c>
      <c r="B47" s="150" t="s">
        <v>6</v>
      </c>
      <c r="C47" s="94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Q47" s="122"/>
      <c r="R47" s="122"/>
    </row>
    <row r="48" spans="1:18" s="10" customFormat="1" ht="15" x14ac:dyDescent="0.3">
      <c r="A48" s="149" t="s">
        <v>4</v>
      </c>
      <c r="B48" s="150" t="s">
        <v>6</v>
      </c>
      <c r="C48" s="94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Q48" s="129"/>
      <c r="R48" s="129"/>
    </row>
    <row r="49" spans="1:21" s="10" customFormat="1" ht="15" x14ac:dyDescent="0.3">
      <c r="A49" s="149" t="s">
        <v>4</v>
      </c>
      <c r="B49" s="150" t="s">
        <v>6</v>
      </c>
      <c r="C49" s="94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Q49" s="135"/>
      <c r="R49" s="135"/>
    </row>
    <row r="50" spans="1:21" s="10" customFormat="1" ht="15" x14ac:dyDescent="0.3">
      <c r="A50" s="149" t="s">
        <v>4</v>
      </c>
      <c r="B50" s="150" t="s">
        <v>6</v>
      </c>
      <c r="C50" s="94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Q50" s="135"/>
      <c r="R50" s="135"/>
    </row>
    <row r="51" spans="1:21" s="10" customFormat="1" ht="15" x14ac:dyDescent="0.3">
      <c r="A51" s="149" t="s">
        <v>4</v>
      </c>
      <c r="B51" s="150" t="s">
        <v>6</v>
      </c>
      <c r="C51" s="94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Q51" s="135"/>
      <c r="R51" s="135"/>
    </row>
    <row r="52" spans="1:21" s="10" customFormat="1" ht="15" x14ac:dyDescent="0.3">
      <c r="A52" s="142" t="s">
        <v>4</v>
      </c>
      <c r="B52" s="150" t="s">
        <v>6</v>
      </c>
      <c r="C52" s="151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R52" s="122"/>
    </row>
    <row r="53" spans="1:21" s="10" customFormat="1" ht="15" x14ac:dyDescent="0.3">
      <c r="A53" s="27" t="s">
        <v>58</v>
      </c>
      <c r="B53" s="47" t="s">
        <v>6</v>
      </c>
      <c r="C53" s="90"/>
      <c r="D53" s="25">
        <f>D79</f>
        <v>0</v>
      </c>
      <c r="E53" s="25">
        <f t="shared" ref="E53:O53" si="26">E79</f>
        <v>0</v>
      </c>
      <c r="F53" s="25">
        <f t="shared" si="26"/>
        <v>0</v>
      </c>
      <c r="G53" s="25">
        <f t="shared" si="26"/>
        <v>0</v>
      </c>
      <c r="H53" s="25">
        <f t="shared" si="26"/>
        <v>0</v>
      </c>
      <c r="I53" s="25">
        <f t="shared" si="26"/>
        <v>0</v>
      </c>
      <c r="J53" s="25">
        <f t="shared" si="26"/>
        <v>0</v>
      </c>
      <c r="K53" s="25">
        <f t="shared" si="26"/>
        <v>0</v>
      </c>
      <c r="L53" s="25">
        <f t="shared" si="26"/>
        <v>0</v>
      </c>
      <c r="M53" s="25">
        <f t="shared" si="26"/>
        <v>0</v>
      </c>
      <c r="N53" s="25">
        <f t="shared" si="26"/>
        <v>0</v>
      </c>
      <c r="O53" s="25">
        <f t="shared" si="26"/>
        <v>0</v>
      </c>
    </row>
    <row r="54" spans="1:21" s="10" customFormat="1" ht="15.6" x14ac:dyDescent="0.3">
      <c r="A54" s="73" t="s">
        <v>29</v>
      </c>
      <c r="B54" s="64" t="s">
        <v>6</v>
      </c>
      <c r="C54" s="65"/>
      <c r="D54" s="65">
        <f t="shared" ref="D54:O54" si="27">D36-D38</f>
        <v>-88.75</v>
      </c>
      <c r="E54" s="65">
        <f t="shared" si="27"/>
        <v>186.25</v>
      </c>
      <c r="F54" s="65">
        <f t="shared" si="27"/>
        <v>236.25</v>
      </c>
      <c r="G54" s="65">
        <f t="shared" si="27"/>
        <v>1086.25</v>
      </c>
      <c r="H54" s="65">
        <f t="shared" si="27"/>
        <v>1461.2500000000005</v>
      </c>
      <c r="I54" s="65">
        <f t="shared" si="27"/>
        <v>1236.25</v>
      </c>
      <c r="J54" s="65">
        <f t="shared" si="27"/>
        <v>966.25</v>
      </c>
      <c r="K54" s="65">
        <f t="shared" si="27"/>
        <v>1166.25</v>
      </c>
      <c r="L54" s="65">
        <f t="shared" si="27"/>
        <v>1586.25</v>
      </c>
      <c r="M54" s="65">
        <f t="shared" si="27"/>
        <v>1236.25</v>
      </c>
      <c r="N54" s="65">
        <f t="shared" si="27"/>
        <v>1386.2500000000005</v>
      </c>
      <c r="O54" s="65">
        <f t="shared" si="27"/>
        <v>1386.2500000000005</v>
      </c>
    </row>
    <row r="55" spans="1:21" s="10" customFormat="1" ht="13.8" x14ac:dyDescent="0.3">
      <c r="A55" s="81" t="s">
        <v>8</v>
      </c>
      <c r="B55" s="82" t="s">
        <v>19</v>
      </c>
      <c r="C55" s="83"/>
      <c r="D55" s="84">
        <f>IF(D5&gt;0,D54/D5,0)</f>
        <v>-0.11833333333333333</v>
      </c>
      <c r="E55" s="84">
        <f t="shared" ref="E55:O55" si="28">IF(E5&gt;0,E54/E5,0)</f>
        <v>0.12416666666666666</v>
      </c>
      <c r="F55" s="84">
        <f t="shared" si="28"/>
        <v>0.11812499999999999</v>
      </c>
      <c r="G55" s="84">
        <f t="shared" si="28"/>
        <v>0.24138888888888888</v>
      </c>
      <c r="H55" s="84">
        <f t="shared" si="28"/>
        <v>0.25413043478260877</v>
      </c>
      <c r="I55" s="84">
        <f t="shared" si="28"/>
        <v>0.24725</v>
      </c>
      <c r="J55" s="84">
        <f t="shared" si="28"/>
        <v>0.24156250000000001</v>
      </c>
      <c r="K55" s="84">
        <f t="shared" si="28"/>
        <v>0.23325000000000001</v>
      </c>
      <c r="L55" s="84">
        <f t="shared" si="28"/>
        <v>0.24403846153846154</v>
      </c>
      <c r="M55" s="84">
        <f t="shared" si="28"/>
        <v>0.24725</v>
      </c>
      <c r="N55" s="84">
        <f t="shared" si="28"/>
        <v>0.25204545454545463</v>
      </c>
      <c r="O55" s="84">
        <f t="shared" si="28"/>
        <v>0.25204545454545463</v>
      </c>
    </row>
    <row r="56" spans="1:21" s="10" customFormat="1" ht="31.2" x14ac:dyDescent="0.3">
      <c r="A56" s="115" t="s">
        <v>30</v>
      </c>
      <c r="B56" s="102" t="s">
        <v>6</v>
      </c>
      <c r="C56" s="104"/>
      <c r="D56" s="104">
        <f>SUM(D57:D63)</f>
        <v>101</v>
      </c>
      <c r="E56" s="104">
        <f t="shared" ref="E56:O56" si="29">SUM(E57:E63)</f>
        <v>101</v>
      </c>
      <c r="F56" s="104">
        <f t="shared" si="29"/>
        <v>101</v>
      </c>
      <c r="G56" s="104">
        <f t="shared" si="29"/>
        <v>101</v>
      </c>
      <c r="H56" s="104">
        <f t="shared" si="29"/>
        <v>101</v>
      </c>
      <c r="I56" s="104">
        <f t="shared" si="29"/>
        <v>101</v>
      </c>
      <c r="J56" s="104">
        <f t="shared" si="29"/>
        <v>101</v>
      </c>
      <c r="K56" s="104">
        <f t="shared" si="29"/>
        <v>101</v>
      </c>
      <c r="L56" s="104">
        <f t="shared" si="29"/>
        <v>101</v>
      </c>
      <c r="M56" s="104">
        <f t="shared" si="29"/>
        <v>101</v>
      </c>
      <c r="N56" s="104">
        <f t="shared" si="29"/>
        <v>101</v>
      </c>
      <c r="O56" s="104">
        <f t="shared" si="29"/>
        <v>101</v>
      </c>
    </row>
    <row r="57" spans="1:21" s="10" customFormat="1" ht="15" x14ac:dyDescent="0.3">
      <c r="A57" s="29" t="s">
        <v>2</v>
      </c>
      <c r="B57" s="46" t="s">
        <v>6</v>
      </c>
      <c r="C57" s="25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30"/>
      <c r="O57" s="30"/>
    </row>
    <row r="58" spans="1:21" s="10" customFormat="1" ht="15" x14ac:dyDescent="0.3">
      <c r="A58" s="152" t="s">
        <v>4</v>
      </c>
      <c r="B58" s="143" t="s">
        <v>6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0"/>
      <c r="O58" s="30"/>
    </row>
    <row r="59" spans="1:21" s="10" customFormat="1" ht="15" x14ac:dyDescent="0.3">
      <c r="A59" s="152" t="s">
        <v>4</v>
      </c>
      <c r="B59" s="143" t="s">
        <v>6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0"/>
      <c r="O59" s="30"/>
    </row>
    <row r="60" spans="1:21" s="10" customFormat="1" ht="15" x14ac:dyDescent="0.3">
      <c r="A60" s="152" t="s">
        <v>4</v>
      </c>
      <c r="B60" s="143" t="s">
        <v>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</row>
    <row r="61" spans="1:21" s="10" customFormat="1" ht="15" x14ac:dyDescent="0.3">
      <c r="A61" s="152" t="s">
        <v>4</v>
      </c>
      <c r="B61" s="143" t="s">
        <v>6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</row>
    <row r="62" spans="1:21" s="10" customFormat="1" ht="15" x14ac:dyDescent="0.3">
      <c r="A62" s="152" t="s">
        <v>4</v>
      </c>
      <c r="B62" s="143" t="s">
        <v>6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0"/>
      <c r="O62" s="30"/>
      <c r="Q62" s="121"/>
    </row>
    <row r="63" spans="1:21" s="10" customFormat="1" ht="30" customHeight="1" x14ac:dyDescent="0.3">
      <c r="A63" s="132" t="s">
        <v>55</v>
      </c>
      <c r="B63" s="48" t="s">
        <v>6</v>
      </c>
      <c r="C63" s="31"/>
      <c r="D63" s="28">
        <v>101</v>
      </c>
      <c r="E63" s="28">
        <v>101</v>
      </c>
      <c r="F63" s="28">
        <v>101</v>
      </c>
      <c r="G63" s="28">
        <v>101</v>
      </c>
      <c r="H63" s="28">
        <v>101</v>
      </c>
      <c r="I63" s="28">
        <v>101</v>
      </c>
      <c r="J63" s="28">
        <v>101</v>
      </c>
      <c r="K63" s="28">
        <v>101</v>
      </c>
      <c r="L63" s="28">
        <v>101</v>
      </c>
      <c r="M63" s="28">
        <v>101</v>
      </c>
      <c r="N63" s="28">
        <v>101</v>
      </c>
      <c r="O63" s="28">
        <v>101</v>
      </c>
      <c r="P63" s="138" t="s">
        <v>59</v>
      </c>
      <c r="Q63" s="139"/>
      <c r="R63" s="139"/>
      <c r="S63" s="139"/>
      <c r="T63" s="139"/>
      <c r="U63" s="139"/>
    </row>
    <row r="64" spans="1:21" s="10" customFormat="1" ht="30" customHeight="1" x14ac:dyDescent="0.3">
      <c r="A64" s="74" t="s">
        <v>31</v>
      </c>
      <c r="B64" s="61" t="s">
        <v>6</v>
      </c>
      <c r="C64" s="63"/>
      <c r="D64" s="63">
        <f>D54-D56</f>
        <v>-189.75</v>
      </c>
      <c r="E64" s="63">
        <f t="shared" ref="E64:O64" si="30">E54-E56</f>
        <v>85.25</v>
      </c>
      <c r="F64" s="63">
        <f t="shared" si="30"/>
        <v>135.25</v>
      </c>
      <c r="G64" s="63">
        <f t="shared" si="30"/>
        <v>985.25</v>
      </c>
      <c r="H64" s="63">
        <f t="shared" si="30"/>
        <v>1360.2500000000005</v>
      </c>
      <c r="I64" s="63">
        <f t="shared" si="30"/>
        <v>1135.25</v>
      </c>
      <c r="J64" s="63">
        <f t="shared" si="30"/>
        <v>865.25</v>
      </c>
      <c r="K64" s="63">
        <f t="shared" si="30"/>
        <v>1065.25</v>
      </c>
      <c r="L64" s="63">
        <f t="shared" si="30"/>
        <v>1485.25</v>
      </c>
      <c r="M64" s="63">
        <f t="shared" si="30"/>
        <v>1135.25</v>
      </c>
      <c r="N64" s="63">
        <f t="shared" si="30"/>
        <v>1285.2500000000005</v>
      </c>
      <c r="O64" s="63">
        <f t="shared" si="30"/>
        <v>1285.2500000000005</v>
      </c>
      <c r="P64" s="136" t="s">
        <v>80</v>
      </c>
      <c r="Q64" s="140"/>
      <c r="R64" s="140"/>
      <c r="S64" s="140"/>
      <c r="T64" s="140"/>
      <c r="U64" s="140"/>
    </row>
    <row r="65" spans="1:21" s="10" customFormat="1" ht="13.8" x14ac:dyDescent="0.3">
      <c r="A65" s="85" t="s">
        <v>3</v>
      </c>
      <c r="B65" s="86" t="s">
        <v>19</v>
      </c>
      <c r="C65" s="87"/>
      <c r="D65" s="88">
        <f>IF(D5&gt;0,D64/D5,0)</f>
        <v>-0.253</v>
      </c>
      <c r="E65" s="88">
        <f t="shared" ref="E65:O65" si="31">IF(E5&gt;0,E64/E5,0)</f>
        <v>5.6833333333333333E-2</v>
      </c>
      <c r="F65" s="88">
        <f t="shared" si="31"/>
        <v>6.7625000000000005E-2</v>
      </c>
      <c r="G65" s="88">
        <f t="shared" si="31"/>
        <v>0.21894444444444444</v>
      </c>
      <c r="H65" s="88">
        <f t="shared" si="31"/>
        <v>0.23656521739130443</v>
      </c>
      <c r="I65" s="88">
        <f t="shared" si="31"/>
        <v>0.22705</v>
      </c>
      <c r="J65" s="88">
        <f t="shared" si="31"/>
        <v>0.21631249999999999</v>
      </c>
      <c r="K65" s="88">
        <f t="shared" si="31"/>
        <v>0.21304999999999999</v>
      </c>
      <c r="L65" s="88">
        <f t="shared" si="31"/>
        <v>0.22850000000000001</v>
      </c>
      <c r="M65" s="88">
        <f t="shared" si="31"/>
        <v>0.22705</v>
      </c>
      <c r="N65" s="88">
        <f t="shared" si="31"/>
        <v>0.23368181818181827</v>
      </c>
      <c r="O65" s="88">
        <f t="shared" si="31"/>
        <v>0.23368181818181827</v>
      </c>
    </row>
    <row r="66" spans="1:21" s="10" customFormat="1" ht="30" customHeight="1" x14ac:dyDescent="0.3">
      <c r="A66" s="116" t="s">
        <v>1</v>
      </c>
      <c r="B66" s="75" t="s">
        <v>6</v>
      </c>
      <c r="C66" s="76"/>
      <c r="D66" s="63">
        <f>D64</f>
        <v>-189.75</v>
      </c>
      <c r="E66" s="63">
        <f t="shared" ref="E66:M66" si="32">D66+E64</f>
        <v>-104.5</v>
      </c>
      <c r="F66" s="63">
        <f t="shared" si="32"/>
        <v>30.75</v>
      </c>
      <c r="G66" s="63">
        <f t="shared" si="32"/>
        <v>1016</v>
      </c>
      <c r="H66" s="63">
        <f t="shared" si="32"/>
        <v>2376.2500000000005</v>
      </c>
      <c r="I66" s="63">
        <f t="shared" si="32"/>
        <v>3511.5000000000005</v>
      </c>
      <c r="J66" s="63">
        <f t="shared" si="32"/>
        <v>4376.75</v>
      </c>
      <c r="K66" s="63">
        <f t="shared" si="32"/>
        <v>5442</v>
      </c>
      <c r="L66" s="63">
        <f t="shared" si="32"/>
        <v>6927.25</v>
      </c>
      <c r="M66" s="63">
        <f t="shared" si="32"/>
        <v>8062.5</v>
      </c>
      <c r="N66" s="63">
        <f t="shared" ref="N66" si="33">M66+N64</f>
        <v>9347.75</v>
      </c>
      <c r="O66" s="63">
        <f t="shared" ref="O66" si="34">N66+O64</f>
        <v>10633</v>
      </c>
      <c r="P66" s="136" t="s">
        <v>81</v>
      </c>
      <c r="Q66" s="140"/>
      <c r="R66" s="140"/>
      <c r="S66" s="140"/>
      <c r="T66" s="140"/>
      <c r="U66" s="140"/>
    </row>
    <row r="67" spans="1:21" s="10" customFormat="1" ht="14.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21" s="10" customFormat="1" ht="15.6" x14ac:dyDescent="0.3">
      <c r="A68" s="24"/>
      <c r="B68" s="46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6"/>
      <c r="O68" s="110" t="s">
        <v>23</v>
      </c>
    </row>
    <row r="69" spans="1:21" s="10" customFormat="1" ht="62.4" x14ac:dyDescent="0.3">
      <c r="A69" s="127" t="s">
        <v>52</v>
      </c>
      <c r="B69" s="98" t="s">
        <v>7</v>
      </c>
      <c r="C69" s="99" t="s">
        <v>22</v>
      </c>
      <c r="D69" s="111">
        <v>1</v>
      </c>
      <c r="E69" s="111">
        <v>2</v>
      </c>
      <c r="F69" s="111">
        <v>3</v>
      </c>
      <c r="G69" s="111">
        <v>4</v>
      </c>
      <c r="H69" s="111">
        <v>5</v>
      </c>
      <c r="I69" s="111">
        <v>6</v>
      </c>
      <c r="J69" s="111">
        <v>7</v>
      </c>
      <c r="K69" s="111">
        <v>8</v>
      </c>
      <c r="L69" s="111">
        <v>9</v>
      </c>
      <c r="M69" s="111">
        <v>10</v>
      </c>
      <c r="N69" s="111">
        <v>11</v>
      </c>
      <c r="O69" s="111">
        <v>12</v>
      </c>
      <c r="P69" s="133" t="s">
        <v>78</v>
      </c>
    </row>
    <row r="70" spans="1:21" s="10" customFormat="1" ht="46.8" x14ac:dyDescent="0.3">
      <c r="A70" s="131" t="s">
        <v>82</v>
      </c>
      <c r="B70" s="64" t="s">
        <v>6</v>
      </c>
      <c r="C70" s="100"/>
      <c r="D70" s="65">
        <f t="shared" ref="D70:O70" si="35">SUM(D71:D78)</f>
        <v>0</v>
      </c>
      <c r="E70" s="65">
        <f t="shared" si="35"/>
        <v>0</v>
      </c>
      <c r="F70" s="65">
        <f t="shared" si="35"/>
        <v>0</v>
      </c>
      <c r="G70" s="65">
        <f t="shared" si="35"/>
        <v>0</v>
      </c>
      <c r="H70" s="65">
        <f t="shared" si="35"/>
        <v>0</v>
      </c>
      <c r="I70" s="65">
        <f t="shared" si="35"/>
        <v>0</v>
      </c>
      <c r="J70" s="65">
        <f t="shared" si="35"/>
        <v>0</v>
      </c>
      <c r="K70" s="65">
        <f t="shared" si="35"/>
        <v>0</v>
      </c>
      <c r="L70" s="65">
        <f t="shared" si="35"/>
        <v>0</v>
      </c>
      <c r="M70" s="65">
        <f t="shared" si="35"/>
        <v>0</v>
      </c>
      <c r="N70" s="65">
        <f t="shared" si="35"/>
        <v>0</v>
      </c>
      <c r="O70" s="65">
        <f t="shared" si="35"/>
        <v>0</v>
      </c>
      <c r="P70" s="65">
        <f t="shared" ref="P70" si="36">SUM(P71:P78)</f>
        <v>0</v>
      </c>
    </row>
    <row r="71" spans="1:21" s="10" customFormat="1" ht="14.4" x14ac:dyDescent="0.3">
      <c r="A71" s="153" t="s">
        <v>65</v>
      </c>
      <c r="B71" s="80" t="s">
        <v>6</v>
      </c>
      <c r="C71" s="105">
        <v>5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20">
        <f>O71-SUM(D80:O80)</f>
        <v>0</v>
      </c>
    </row>
    <row r="72" spans="1:21" s="10" customFormat="1" ht="14.4" x14ac:dyDescent="0.3">
      <c r="A72" s="153" t="s">
        <v>66</v>
      </c>
      <c r="B72" s="80" t="s">
        <v>6</v>
      </c>
      <c r="C72" s="105">
        <v>5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20">
        <f>O72-SUM(D81:O81)</f>
        <v>0</v>
      </c>
    </row>
    <row r="73" spans="1:21" s="10" customFormat="1" ht="14.4" x14ac:dyDescent="0.3">
      <c r="A73" s="154" t="s">
        <v>54</v>
      </c>
      <c r="B73" s="80" t="s">
        <v>6</v>
      </c>
      <c r="C73" s="105">
        <v>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0">
        <f>O73-SUM(D82:O82)</f>
        <v>0</v>
      </c>
    </row>
    <row r="74" spans="1:21" s="10" customFormat="1" ht="14.4" x14ac:dyDescent="0.3">
      <c r="A74" s="155" t="s">
        <v>4</v>
      </c>
      <c r="B74" s="80" t="s">
        <v>6</v>
      </c>
      <c r="C74" s="105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20">
        <f>O74-SUM(D83:O83)</f>
        <v>0</v>
      </c>
    </row>
    <row r="75" spans="1:21" s="10" customFormat="1" ht="14.4" x14ac:dyDescent="0.3">
      <c r="A75" s="155" t="s">
        <v>4</v>
      </c>
      <c r="B75" s="80" t="s">
        <v>6</v>
      </c>
      <c r="C75" s="105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20">
        <f t="shared" ref="P75:P78" si="37">O75-SUM(D84:O84)</f>
        <v>0</v>
      </c>
    </row>
    <row r="76" spans="1:21" s="10" customFormat="1" ht="14.4" x14ac:dyDescent="0.3">
      <c r="A76" s="155" t="s">
        <v>4</v>
      </c>
      <c r="B76" s="80" t="s">
        <v>6</v>
      </c>
      <c r="C76" s="10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20">
        <f t="shared" si="37"/>
        <v>0</v>
      </c>
    </row>
    <row r="77" spans="1:21" s="10" customFormat="1" ht="14.4" x14ac:dyDescent="0.3">
      <c r="A77" s="155" t="s">
        <v>4</v>
      </c>
      <c r="B77" s="80" t="s">
        <v>6</v>
      </c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20">
        <f t="shared" si="37"/>
        <v>0</v>
      </c>
    </row>
    <row r="78" spans="1:21" s="10" customFormat="1" ht="14.4" x14ac:dyDescent="0.3">
      <c r="A78" s="155" t="s">
        <v>4</v>
      </c>
      <c r="B78" s="80" t="s">
        <v>6</v>
      </c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20">
        <f t="shared" si="37"/>
        <v>0</v>
      </c>
    </row>
    <row r="79" spans="1:21" s="10" customFormat="1" ht="15.6" x14ac:dyDescent="0.3">
      <c r="A79" s="101" t="s">
        <v>57</v>
      </c>
      <c r="B79" s="102" t="s">
        <v>6</v>
      </c>
      <c r="C79" s="103"/>
      <c r="D79" s="104">
        <f t="shared" ref="D79:O79" si="38">SUM(D80:D87)</f>
        <v>0</v>
      </c>
      <c r="E79" s="104">
        <f t="shared" si="38"/>
        <v>0</v>
      </c>
      <c r="F79" s="104">
        <f t="shared" si="38"/>
        <v>0</v>
      </c>
      <c r="G79" s="104">
        <f t="shared" si="38"/>
        <v>0</v>
      </c>
      <c r="H79" s="104">
        <f t="shared" si="38"/>
        <v>0</v>
      </c>
      <c r="I79" s="104">
        <f t="shared" si="38"/>
        <v>0</v>
      </c>
      <c r="J79" s="104">
        <f t="shared" si="38"/>
        <v>0</v>
      </c>
      <c r="K79" s="104">
        <f t="shared" si="38"/>
        <v>0</v>
      </c>
      <c r="L79" s="104">
        <f t="shared" si="38"/>
        <v>0</v>
      </c>
      <c r="M79" s="104">
        <f t="shared" si="38"/>
        <v>0</v>
      </c>
      <c r="N79" s="104">
        <f t="shared" si="38"/>
        <v>0</v>
      </c>
      <c r="O79" s="104">
        <f t="shared" si="38"/>
        <v>0</v>
      </c>
    </row>
    <row r="80" spans="1:21" s="10" customFormat="1" ht="14.4" x14ac:dyDescent="0.3">
      <c r="A80" s="96" t="str">
        <f>IF(A71&gt;0,A71,"")</f>
        <v>Компьютер</v>
      </c>
      <c r="B80" s="80" t="s">
        <v>6</v>
      </c>
      <c r="C80" s="106"/>
      <c r="D80" s="20">
        <f t="shared" ref="D80:O80" si="39">IF(C71&gt;0,D71/$C$71/12,0)</f>
        <v>0</v>
      </c>
      <c r="E80" s="20">
        <f t="shared" si="39"/>
        <v>0</v>
      </c>
      <c r="F80" s="20">
        <f t="shared" si="39"/>
        <v>0</v>
      </c>
      <c r="G80" s="20">
        <f t="shared" si="39"/>
        <v>0</v>
      </c>
      <c r="H80" s="20">
        <f t="shared" si="39"/>
        <v>0</v>
      </c>
      <c r="I80" s="20">
        <f t="shared" si="39"/>
        <v>0</v>
      </c>
      <c r="J80" s="20">
        <f t="shared" si="39"/>
        <v>0</v>
      </c>
      <c r="K80" s="20">
        <f t="shared" si="39"/>
        <v>0</v>
      </c>
      <c r="L80" s="20">
        <f t="shared" si="39"/>
        <v>0</v>
      </c>
      <c r="M80" s="20">
        <f t="shared" si="39"/>
        <v>0</v>
      </c>
      <c r="N80" s="20">
        <f t="shared" si="39"/>
        <v>0</v>
      </c>
      <c r="O80" s="20">
        <f t="shared" si="39"/>
        <v>0</v>
      </c>
    </row>
    <row r="81" spans="1:17" s="10" customFormat="1" ht="14.4" x14ac:dyDescent="0.3">
      <c r="A81" s="96" t="str">
        <f>IF(A72&gt;0,A72,"")</f>
        <v>Специализированное ПО</v>
      </c>
      <c r="B81" s="80" t="s">
        <v>6</v>
      </c>
      <c r="C81" s="106"/>
      <c r="D81" s="20">
        <f t="shared" ref="D81:O81" si="40">IF(C72&gt;0,D72/$C$72/12,0)</f>
        <v>0</v>
      </c>
      <c r="E81" s="20">
        <f t="shared" si="40"/>
        <v>0</v>
      </c>
      <c r="F81" s="20">
        <f t="shared" si="40"/>
        <v>0</v>
      </c>
      <c r="G81" s="20">
        <f t="shared" si="40"/>
        <v>0</v>
      </c>
      <c r="H81" s="20">
        <f t="shared" si="40"/>
        <v>0</v>
      </c>
      <c r="I81" s="20">
        <f t="shared" si="40"/>
        <v>0</v>
      </c>
      <c r="J81" s="20">
        <f t="shared" si="40"/>
        <v>0</v>
      </c>
      <c r="K81" s="20">
        <f t="shared" si="40"/>
        <v>0</v>
      </c>
      <c r="L81" s="20">
        <f t="shared" si="40"/>
        <v>0</v>
      </c>
      <c r="M81" s="20">
        <f t="shared" si="40"/>
        <v>0</v>
      </c>
      <c r="N81" s="20">
        <f t="shared" si="40"/>
        <v>0</v>
      </c>
      <c r="O81" s="20">
        <f t="shared" si="40"/>
        <v>0</v>
      </c>
    </row>
    <row r="82" spans="1:17" s="10" customFormat="1" ht="14.4" x14ac:dyDescent="0.3">
      <c r="A82" s="96" t="str">
        <f>IF(A73&gt;0,A73,"")</f>
        <v>Сайт</v>
      </c>
      <c r="B82" s="80" t="s">
        <v>6</v>
      </c>
      <c r="C82" s="106"/>
      <c r="D82" s="20">
        <f>IF(C73&gt;0,D73/$C$73/12,0)</f>
        <v>0</v>
      </c>
      <c r="E82" s="20">
        <f t="shared" ref="E82:O82" si="41">IF(D73&gt;0,E73/$C$73/12,0)</f>
        <v>0</v>
      </c>
      <c r="F82" s="20">
        <f t="shared" si="41"/>
        <v>0</v>
      </c>
      <c r="G82" s="20">
        <f t="shared" si="41"/>
        <v>0</v>
      </c>
      <c r="H82" s="20">
        <f t="shared" si="41"/>
        <v>0</v>
      </c>
      <c r="I82" s="20">
        <f t="shared" si="41"/>
        <v>0</v>
      </c>
      <c r="J82" s="20">
        <f t="shared" si="41"/>
        <v>0</v>
      </c>
      <c r="K82" s="20">
        <f t="shared" si="41"/>
        <v>0</v>
      </c>
      <c r="L82" s="20">
        <f t="shared" si="41"/>
        <v>0</v>
      </c>
      <c r="M82" s="20">
        <f t="shared" si="41"/>
        <v>0</v>
      </c>
      <c r="N82" s="20">
        <f t="shared" si="41"/>
        <v>0</v>
      </c>
      <c r="O82" s="20">
        <f t="shared" si="41"/>
        <v>0</v>
      </c>
    </row>
    <row r="83" spans="1:17" s="10" customFormat="1" ht="14.4" x14ac:dyDescent="0.3">
      <c r="A83" s="96" t="str">
        <f>IF(A74&gt;0,A74,"")</f>
        <v>и т.д.</v>
      </c>
      <c r="B83" s="80" t="s">
        <v>6</v>
      </c>
      <c r="C83" s="106"/>
      <c r="D83" s="20">
        <f t="shared" ref="D83:O83" si="42">IF(C74&gt;0,D74/$C$74/12,0)</f>
        <v>0</v>
      </c>
      <c r="E83" s="20">
        <f t="shared" si="42"/>
        <v>0</v>
      </c>
      <c r="F83" s="20">
        <f t="shared" si="42"/>
        <v>0</v>
      </c>
      <c r="G83" s="20">
        <f t="shared" si="42"/>
        <v>0</v>
      </c>
      <c r="H83" s="20">
        <f t="shared" si="42"/>
        <v>0</v>
      </c>
      <c r="I83" s="20">
        <f t="shared" si="42"/>
        <v>0</v>
      </c>
      <c r="J83" s="20">
        <f t="shared" si="42"/>
        <v>0</v>
      </c>
      <c r="K83" s="20">
        <f t="shared" si="42"/>
        <v>0</v>
      </c>
      <c r="L83" s="20">
        <f t="shared" si="42"/>
        <v>0</v>
      </c>
      <c r="M83" s="20">
        <f t="shared" si="42"/>
        <v>0</v>
      </c>
      <c r="N83" s="20">
        <f t="shared" si="42"/>
        <v>0</v>
      </c>
      <c r="O83" s="20">
        <f t="shared" si="42"/>
        <v>0</v>
      </c>
    </row>
    <row r="84" spans="1:17" s="10" customFormat="1" ht="14.4" x14ac:dyDescent="0.3">
      <c r="A84" s="96" t="str">
        <f t="shared" ref="A84:A87" si="43">IF(A75&gt;0,A75,"")</f>
        <v>и т.д.</v>
      </c>
      <c r="B84" s="80" t="s">
        <v>6</v>
      </c>
      <c r="C84" s="106"/>
      <c r="D84" s="20">
        <f>IF(C75&gt;0,D75/$C$75/12,0)</f>
        <v>0</v>
      </c>
      <c r="E84" s="20">
        <f t="shared" ref="E84:O84" si="44">IF(D75&gt;0,E75/$C$75/12,0)</f>
        <v>0</v>
      </c>
      <c r="F84" s="20">
        <f t="shared" si="44"/>
        <v>0</v>
      </c>
      <c r="G84" s="20">
        <f t="shared" si="44"/>
        <v>0</v>
      </c>
      <c r="H84" s="20">
        <f t="shared" si="44"/>
        <v>0</v>
      </c>
      <c r="I84" s="20">
        <f t="shared" si="44"/>
        <v>0</v>
      </c>
      <c r="J84" s="20">
        <f t="shared" si="44"/>
        <v>0</v>
      </c>
      <c r="K84" s="20">
        <f t="shared" si="44"/>
        <v>0</v>
      </c>
      <c r="L84" s="20">
        <f t="shared" si="44"/>
        <v>0</v>
      </c>
      <c r="M84" s="20">
        <f t="shared" si="44"/>
        <v>0</v>
      </c>
      <c r="N84" s="20">
        <f t="shared" si="44"/>
        <v>0</v>
      </c>
      <c r="O84" s="20">
        <f t="shared" si="44"/>
        <v>0</v>
      </c>
    </row>
    <row r="85" spans="1:17" s="10" customFormat="1" ht="14.4" x14ac:dyDescent="0.3">
      <c r="A85" s="96" t="str">
        <f t="shared" si="43"/>
        <v>и т.д.</v>
      </c>
      <c r="B85" s="80" t="s">
        <v>6</v>
      </c>
      <c r="C85" s="106"/>
      <c r="D85" s="20">
        <f>IF(C76&gt;0,D76/$C$76/12,0)</f>
        <v>0</v>
      </c>
      <c r="E85" s="20">
        <f t="shared" ref="E85:O85" si="45">IF(D76&gt;0,E76/$C$76/12,0)</f>
        <v>0</v>
      </c>
      <c r="F85" s="20">
        <f t="shared" si="45"/>
        <v>0</v>
      </c>
      <c r="G85" s="20">
        <f t="shared" si="45"/>
        <v>0</v>
      </c>
      <c r="H85" s="20">
        <f t="shared" si="45"/>
        <v>0</v>
      </c>
      <c r="I85" s="20">
        <f t="shared" si="45"/>
        <v>0</v>
      </c>
      <c r="J85" s="20">
        <f t="shared" si="45"/>
        <v>0</v>
      </c>
      <c r="K85" s="20">
        <f t="shared" si="45"/>
        <v>0</v>
      </c>
      <c r="L85" s="20">
        <f t="shared" si="45"/>
        <v>0</v>
      </c>
      <c r="M85" s="20">
        <f t="shared" si="45"/>
        <v>0</v>
      </c>
      <c r="N85" s="20">
        <f t="shared" si="45"/>
        <v>0</v>
      </c>
      <c r="O85" s="20">
        <f t="shared" si="45"/>
        <v>0</v>
      </c>
    </row>
    <row r="86" spans="1:17" s="10" customFormat="1" ht="14.4" x14ac:dyDescent="0.3">
      <c r="A86" s="96" t="str">
        <f t="shared" si="43"/>
        <v>и т.д.</v>
      </c>
      <c r="B86" s="80" t="s">
        <v>6</v>
      </c>
      <c r="C86" s="106"/>
      <c r="D86" s="20">
        <f>IF(C77&gt;0,D77/$C$77/12,0)</f>
        <v>0</v>
      </c>
      <c r="E86" s="20">
        <f t="shared" ref="E86:O86" si="46">IF(D77&gt;0,E77/$C$77/12,0)</f>
        <v>0</v>
      </c>
      <c r="F86" s="20">
        <f t="shared" si="46"/>
        <v>0</v>
      </c>
      <c r="G86" s="20">
        <f t="shared" si="46"/>
        <v>0</v>
      </c>
      <c r="H86" s="20">
        <f t="shared" si="46"/>
        <v>0</v>
      </c>
      <c r="I86" s="20">
        <f t="shared" si="46"/>
        <v>0</v>
      </c>
      <c r="J86" s="20">
        <f t="shared" si="46"/>
        <v>0</v>
      </c>
      <c r="K86" s="20">
        <f t="shared" si="46"/>
        <v>0</v>
      </c>
      <c r="L86" s="20">
        <f t="shared" si="46"/>
        <v>0</v>
      </c>
      <c r="M86" s="20">
        <f t="shared" si="46"/>
        <v>0</v>
      </c>
      <c r="N86" s="20">
        <f t="shared" si="46"/>
        <v>0</v>
      </c>
      <c r="O86" s="20">
        <f t="shared" si="46"/>
        <v>0</v>
      </c>
    </row>
    <row r="87" spans="1:17" s="10" customFormat="1" ht="14.4" x14ac:dyDescent="0.3">
      <c r="A87" s="156" t="str">
        <f t="shared" si="43"/>
        <v>и т.д.</v>
      </c>
      <c r="B87" s="107" t="s">
        <v>6</v>
      </c>
      <c r="C87" s="108"/>
      <c r="D87" s="109">
        <f>IF(C78&gt;0,D78/$C$78/12,0)</f>
        <v>0</v>
      </c>
      <c r="E87" s="109">
        <f t="shared" ref="E87:O87" si="47">IF(D78&gt;0,E78/$C$78/12,0)</f>
        <v>0</v>
      </c>
      <c r="F87" s="109">
        <f t="shared" si="47"/>
        <v>0</v>
      </c>
      <c r="G87" s="109">
        <f t="shared" si="47"/>
        <v>0</v>
      </c>
      <c r="H87" s="109">
        <f t="shared" si="47"/>
        <v>0</v>
      </c>
      <c r="I87" s="109">
        <f t="shared" si="47"/>
        <v>0</v>
      </c>
      <c r="J87" s="109">
        <f t="shared" si="47"/>
        <v>0</v>
      </c>
      <c r="K87" s="109">
        <f t="shared" si="47"/>
        <v>0</v>
      </c>
      <c r="L87" s="109">
        <f t="shared" si="47"/>
        <v>0</v>
      </c>
      <c r="M87" s="109">
        <f t="shared" si="47"/>
        <v>0</v>
      </c>
      <c r="N87" s="109">
        <f t="shared" si="47"/>
        <v>0</v>
      </c>
      <c r="O87" s="109">
        <f t="shared" si="47"/>
        <v>0</v>
      </c>
    </row>
    <row r="88" spans="1:17" s="10" customFormat="1" ht="13.8" x14ac:dyDescent="0.3">
      <c r="A88" s="21"/>
      <c r="B88" s="80"/>
      <c r="C88" s="106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7" s="10" customFormat="1" ht="15.6" x14ac:dyDescent="0.3">
      <c r="A89" s="24"/>
      <c r="B89" s="46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  <c r="O89" s="110" t="s">
        <v>23</v>
      </c>
    </row>
    <row r="90" spans="1:17" s="10" customFormat="1" ht="31.2" x14ac:dyDescent="0.3">
      <c r="A90" s="126" t="s">
        <v>50</v>
      </c>
      <c r="B90" s="44" t="s">
        <v>7</v>
      </c>
      <c r="C90" s="45"/>
      <c r="D90" s="112">
        <v>1</v>
      </c>
      <c r="E90" s="112">
        <v>2</v>
      </c>
      <c r="F90" s="112">
        <v>3</v>
      </c>
      <c r="G90" s="112">
        <v>4</v>
      </c>
      <c r="H90" s="112">
        <v>5</v>
      </c>
      <c r="I90" s="112">
        <v>6</v>
      </c>
      <c r="J90" s="112">
        <v>7</v>
      </c>
      <c r="K90" s="112">
        <v>8</v>
      </c>
      <c r="L90" s="112">
        <v>9</v>
      </c>
      <c r="M90" s="112">
        <v>10</v>
      </c>
      <c r="N90" s="112">
        <v>11</v>
      </c>
      <c r="O90" s="112">
        <v>12</v>
      </c>
      <c r="Q90" s="12"/>
    </row>
    <row r="91" spans="1:17" s="12" customFormat="1" ht="15.6" x14ac:dyDescent="0.3">
      <c r="A91" s="66" t="s">
        <v>32</v>
      </c>
      <c r="B91" s="67" t="s">
        <v>6</v>
      </c>
      <c r="C91" s="68"/>
      <c r="D91" s="68">
        <v>0</v>
      </c>
      <c r="E91" s="68">
        <f t="shared" ref="E91:M91" si="48">D151</f>
        <v>-189.75</v>
      </c>
      <c r="F91" s="68">
        <f t="shared" si="48"/>
        <v>-104.5</v>
      </c>
      <c r="G91" s="68">
        <f t="shared" si="48"/>
        <v>30.75</v>
      </c>
      <c r="H91" s="68">
        <f t="shared" si="48"/>
        <v>1016</v>
      </c>
      <c r="I91" s="68">
        <f t="shared" si="48"/>
        <v>2376.25</v>
      </c>
      <c r="J91" s="68">
        <f t="shared" si="48"/>
        <v>3511.5</v>
      </c>
      <c r="K91" s="68">
        <f t="shared" si="48"/>
        <v>4376.75</v>
      </c>
      <c r="L91" s="68">
        <f t="shared" si="48"/>
        <v>5442</v>
      </c>
      <c r="M91" s="68">
        <f t="shared" si="48"/>
        <v>6927.25</v>
      </c>
      <c r="N91" s="68">
        <f t="shared" ref="N91:O91" si="49">M151</f>
        <v>8062.5</v>
      </c>
      <c r="O91" s="68">
        <f t="shared" si="49"/>
        <v>9347.75</v>
      </c>
      <c r="P91" s="10"/>
      <c r="Q91" s="10"/>
    </row>
    <row r="92" spans="1:17" s="10" customFormat="1" ht="30" x14ac:dyDescent="0.3">
      <c r="A92" s="32" t="s">
        <v>33</v>
      </c>
      <c r="B92" s="49" t="s">
        <v>6</v>
      </c>
      <c r="C92" s="33"/>
      <c r="D92" s="34">
        <f>SUM(D93:D98)</f>
        <v>750</v>
      </c>
      <c r="E92" s="34">
        <f>SUM(E93:E98)</f>
        <v>1500</v>
      </c>
      <c r="F92" s="34">
        <f>SUM(F93:F98)</f>
        <v>2000</v>
      </c>
      <c r="G92" s="34">
        <f>SUM(G93:G98)</f>
        <v>4500</v>
      </c>
      <c r="H92" s="34">
        <f>SUM(H93:H98)</f>
        <v>5750</v>
      </c>
      <c r="I92" s="34">
        <f>SUM(I93:I98)</f>
        <v>5000</v>
      </c>
      <c r="J92" s="34">
        <f>SUM(J93:J98)</f>
        <v>4000</v>
      </c>
      <c r="K92" s="34">
        <f>SUM(K93:K98)</f>
        <v>5000</v>
      </c>
      <c r="L92" s="34">
        <f>SUM(L93:L98)</f>
        <v>6500</v>
      </c>
      <c r="M92" s="34">
        <f>SUM(M93:M98)</f>
        <v>5000</v>
      </c>
      <c r="N92" s="34">
        <f>SUM(N93:N98)</f>
        <v>5500</v>
      </c>
      <c r="O92" s="34">
        <f>SUM(O93:O98)</f>
        <v>5500</v>
      </c>
    </row>
    <row r="93" spans="1:17" s="10" customFormat="1" ht="14.4" x14ac:dyDescent="0.3">
      <c r="A93" s="95" t="s">
        <v>0</v>
      </c>
      <c r="B93" s="80" t="s">
        <v>6</v>
      </c>
      <c r="C93" s="22"/>
      <c r="D93" s="17">
        <f t="shared" ref="D93:O93" si="50">D5</f>
        <v>750</v>
      </c>
      <c r="E93" s="17">
        <f t="shared" si="50"/>
        <v>1500</v>
      </c>
      <c r="F93" s="17">
        <f t="shared" si="50"/>
        <v>2000</v>
      </c>
      <c r="G93" s="17">
        <f t="shared" si="50"/>
        <v>4500</v>
      </c>
      <c r="H93" s="17">
        <f t="shared" si="50"/>
        <v>5750</v>
      </c>
      <c r="I93" s="17">
        <f t="shared" si="50"/>
        <v>5000</v>
      </c>
      <c r="J93" s="17">
        <f t="shared" si="50"/>
        <v>4000</v>
      </c>
      <c r="K93" s="17">
        <f t="shared" si="50"/>
        <v>5000</v>
      </c>
      <c r="L93" s="17">
        <f t="shared" si="50"/>
        <v>6500</v>
      </c>
      <c r="M93" s="17">
        <f t="shared" si="50"/>
        <v>5000</v>
      </c>
      <c r="N93" s="17">
        <f t="shared" si="50"/>
        <v>5500</v>
      </c>
      <c r="O93" s="17">
        <f t="shared" si="50"/>
        <v>5500</v>
      </c>
    </row>
    <row r="94" spans="1:17" s="10" customFormat="1" ht="14.4" x14ac:dyDescent="0.3">
      <c r="A94" s="95" t="s">
        <v>9</v>
      </c>
      <c r="B94" s="80" t="s">
        <v>6</v>
      </c>
      <c r="C94" s="22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9"/>
      <c r="O94" s="19"/>
    </row>
    <row r="95" spans="1:17" s="10" customFormat="1" ht="14.4" x14ac:dyDescent="0.3">
      <c r="A95" s="159" t="s">
        <v>4</v>
      </c>
      <c r="B95" s="80" t="s">
        <v>6</v>
      </c>
      <c r="C95" s="22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9"/>
      <c r="O95" s="19"/>
    </row>
    <row r="96" spans="1:17" s="10" customFormat="1" ht="14.4" x14ac:dyDescent="0.3">
      <c r="A96" s="159" t="s">
        <v>4</v>
      </c>
      <c r="B96" s="80" t="s">
        <v>6</v>
      </c>
      <c r="C96" s="22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9"/>
      <c r="O96" s="19"/>
    </row>
    <row r="97" spans="1:18" s="10" customFormat="1" ht="14.4" x14ac:dyDescent="0.3">
      <c r="A97" s="159" t="s">
        <v>4</v>
      </c>
      <c r="B97" s="80" t="s">
        <v>6</v>
      </c>
      <c r="C97" s="22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9"/>
      <c r="O97" s="19"/>
    </row>
    <row r="98" spans="1:18" s="10" customFormat="1" ht="14.4" x14ac:dyDescent="0.3">
      <c r="A98" s="159" t="s">
        <v>4</v>
      </c>
      <c r="B98" s="80" t="s">
        <v>6</v>
      </c>
      <c r="C98" s="22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9"/>
      <c r="O98" s="19"/>
    </row>
    <row r="99" spans="1:18" s="10" customFormat="1" ht="30" x14ac:dyDescent="0.3">
      <c r="A99" s="32" t="s">
        <v>34</v>
      </c>
      <c r="B99" s="49" t="s">
        <v>6</v>
      </c>
      <c r="C99" s="33"/>
      <c r="D99" s="33">
        <f t="shared" ref="D99:O99" si="51">SUM(D100:D116)</f>
        <v>939.75</v>
      </c>
      <c r="E99" s="33">
        <f t="shared" si="51"/>
        <v>1414.75</v>
      </c>
      <c r="F99" s="33">
        <f t="shared" si="51"/>
        <v>1864.75</v>
      </c>
      <c r="G99" s="33">
        <f t="shared" si="51"/>
        <v>3514.75</v>
      </c>
      <c r="H99" s="33">
        <f t="shared" si="51"/>
        <v>4389.75</v>
      </c>
      <c r="I99" s="33">
        <f t="shared" si="51"/>
        <v>3864.75</v>
      </c>
      <c r="J99" s="33">
        <f t="shared" si="51"/>
        <v>3134.75</v>
      </c>
      <c r="K99" s="33">
        <f t="shared" si="51"/>
        <v>3934.75</v>
      </c>
      <c r="L99" s="33">
        <f t="shared" si="51"/>
        <v>5014.75</v>
      </c>
      <c r="M99" s="33">
        <f t="shared" si="51"/>
        <v>3864.75</v>
      </c>
      <c r="N99" s="33">
        <f t="shared" si="51"/>
        <v>4214.75</v>
      </c>
      <c r="O99" s="33">
        <f t="shared" si="51"/>
        <v>4214.75</v>
      </c>
    </row>
    <row r="100" spans="1:18" s="10" customFormat="1" ht="14.4" x14ac:dyDescent="0.3">
      <c r="A100" s="96" t="s">
        <v>74</v>
      </c>
      <c r="B100" s="80" t="s">
        <v>6</v>
      </c>
      <c r="C100" s="22"/>
      <c r="D100" s="17">
        <f>D27</f>
        <v>525</v>
      </c>
      <c r="E100" s="17">
        <f>E27</f>
        <v>1050</v>
      </c>
      <c r="F100" s="17">
        <f>F27</f>
        <v>1400</v>
      </c>
      <c r="G100" s="17">
        <f>G27</f>
        <v>3150</v>
      </c>
      <c r="H100" s="17">
        <f>H27</f>
        <v>4024.9999999999995</v>
      </c>
      <c r="I100" s="17">
        <f>I27</f>
        <v>3500</v>
      </c>
      <c r="J100" s="17">
        <f>J27</f>
        <v>2800</v>
      </c>
      <c r="K100" s="17">
        <f>K27</f>
        <v>3500</v>
      </c>
      <c r="L100" s="17">
        <f>L27</f>
        <v>4550</v>
      </c>
      <c r="M100" s="17">
        <f>M27</f>
        <v>3500</v>
      </c>
      <c r="N100" s="17">
        <f>N27</f>
        <v>3849.9999999999995</v>
      </c>
      <c r="O100" s="17">
        <f>O27</f>
        <v>3849.9999999999995</v>
      </c>
    </row>
    <row r="101" spans="1:18" s="10" customFormat="1" ht="14.4" x14ac:dyDescent="0.3">
      <c r="A101" s="96" t="s">
        <v>77</v>
      </c>
      <c r="B101" s="80" t="s">
        <v>6</v>
      </c>
      <c r="C101" s="22"/>
      <c r="D101" s="17">
        <f>SUM(D28:D35)</f>
        <v>0</v>
      </c>
      <c r="E101" s="17">
        <f t="shared" ref="E101:O101" si="52">SUM(E28:E35)</f>
        <v>0</v>
      </c>
      <c r="F101" s="17">
        <f t="shared" si="52"/>
        <v>0</v>
      </c>
      <c r="G101" s="17">
        <f t="shared" si="52"/>
        <v>0</v>
      </c>
      <c r="H101" s="17">
        <f t="shared" si="52"/>
        <v>0</v>
      </c>
      <c r="I101" s="17">
        <f t="shared" si="52"/>
        <v>0</v>
      </c>
      <c r="J101" s="17">
        <f t="shared" si="52"/>
        <v>0</v>
      </c>
      <c r="K101" s="17">
        <f t="shared" si="52"/>
        <v>0</v>
      </c>
      <c r="L101" s="17">
        <f t="shared" si="52"/>
        <v>0</v>
      </c>
      <c r="M101" s="17">
        <f t="shared" si="52"/>
        <v>0</v>
      </c>
      <c r="N101" s="17">
        <f t="shared" si="52"/>
        <v>0</v>
      </c>
      <c r="O101" s="17">
        <f t="shared" si="52"/>
        <v>0</v>
      </c>
    </row>
    <row r="102" spans="1:18" s="10" customFormat="1" ht="14.4" x14ac:dyDescent="0.3">
      <c r="A102" s="96" t="s">
        <v>62</v>
      </c>
      <c r="B102" s="80" t="s">
        <v>6</v>
      </c>
      <c r="C102" s="22"/>
      <c r="D102" s="17">
        <f>D39</f>
        <v>0</v>
      </c>
      <c r="E102" s="17">
        <f>E39</f>
        <v>0</v>
      </c>
      <c r="F102" s="17">
        <f>F39</f>
        <v>0</v>
      </c>
      <c r="G102" s="17">
        <f>G39</f>
        <v>0</v>
      </c>
      <c r="H102" s="17">
        <f>H39</f>
        <v>0</v>
      </c>
      <c r="I102" s="17">
        <f>I39</f>
        <v>0</v>
      </c>
      <c r="J102" s="17">
        <f>J39</f>
        <v>0</v>
      </c>
      <c r="K102" s="17">
        <f>K39</f>
        <v>0</v>
      </c>
      <c r="L102" s="17">
        <f>L39</f>
        <v>0</v>
      </c>
      <c r="M102" s="17">
        <f>M39</f>
        <v>0</v>
      </c>
      <c r="N102" s="17">
        <f>N39</f>
        <v>0</v>
      </c>
      <c r="O102" s="17">
        <f>O39</f>
        <v>0</v>
      </c>
    </row>
    <row r="103" spans="1:18" s="10" customFormat="1" ht="43.2" x14ac:dyDescent="0.3">
      <c r="A103" s="96" t="s">
        <v>63</v>
      </c>
      <c r="B103" s="80" t="s">
        <v>6</v>
      </c>
      <c r="C103" s="22"/>
      <c r="D103" s="17">
        <f>D40</f>
        <v>30</v>
      </c>
      <c r="E103" s="17">
        <f>E40</f>
        <v>30</v>
      </c>
      <c r="F103" s="17">
        <f>F40</f>
        <v>30</v>
      </c>
      <c r="G103" s="17">
        <f>G40</f>
        <v>30</v>
      </c>
      <c r="H103" s="17">
        <f>H40</f>
        <v>30</v>
      </c>
      <c r="I103" s="17">
        <f>I40</f>
        <v>30</v>
      </c>
      <c r="J103" s="17">
        <f>J40</f>
        <v>0</v>
      </c>
      <c r="K103" s="17">
        <f>K40</f>
        <v>0</v>
      </c>
      <c r="L103" s="17">
        <f>L40</f>
        <v>30</v>
      </c>
      <c r="M103" s="17">
        <f>M40</f>
        <v>30</v>
      </c>
      <c r="N103" s="17">
        <f>N40</f>
        <v>30</v>
      </c>
      <c r="O103" s="17">
        <f>O40</f>
        <v>30</v>
      </c>
    </row>
    <row r="104" spans="1:18" s="10" customFormat="1" ht="14.4" x14ac:dyDescent="0.3">
      <c r="A104" s="96" t="s">
        <v>64</v>
      </c>
      <c r="B104" s="80" t="s">
        <v>6</v>
      </c>
      <c r="C104" s="22"/>
      <c r="D104" s="17">
        <f>D41</f>
        <v>50</v>
      </c>
      <c r="E104" s="17">
        <f>E41</f>
        <v>0</v>
      </c>
      <c r="F104" s="17">
        <f>F41</f>
        <v>0</v>
      </c>
      <c r="G104" s="17">
        <f>G41</f>
        <v>0</v>
      </c>
      <c r="H104" s="17">
        <f>H41</f>
        <v>0</v>
      </c>
      <c r="I104" s="17">
        <f>I41</f>
        <v>0</v>
      </c>
      <c r="J104" s="17">
        <f>J41</f>
        <v>0</v>
      </c>
      <c r="K104" s="17">
        <f>K41</f>
        <v>0</v>
      </c>
      <c r="L104" s="17">
        <f>L41</f>
        <v>100</v>
      </c>
      <c r="M104" s="17">
        <f>M41</f>
        <v>0</v>
      </c>
      <c r="N104" s="17">
        <f>N41</f>
        <v>0</v>
      </c>
      <c r="O104" s="17">
        <f>O41</f>
        <v>0</v>
      </c>
    </row>
    <row r="105" spans="1:18" s="10" customFormat="1" ht="14.4" x14ac:dyDescent="0.3">
      <c r="A105" s="96" t="s">
        <v>45</v>
      </c>
      <c r="B105" s="80" t="s">
        <v>6</v>
      </c>
      <c r="C105" s="22"/>
      <c r="D105" s="17">
        <f>D42</f>
        <v>0</v>
      </c>
      <c r="E105" s="17">
        <f>E42</f>
        <v>0</v>
      </c>
      <c r="F105" s="17">
        <f>F42</f>
        <v>0</v>
      </c>
      <c r="G105" s="17">
        <f>G42</f>
        <v>0</v>
      </c>
      <c r="H105" s="17">
        <f>H42</f>
        <v>0</v>
      </c>
      <c r="I105" s="17">
        <f>I42</f>
        <v>0</v>
      </c>
      <c r="J105" s="17">
        <f>J42</f>
        <v>0</v>
      </c>
      <c r="K105" s="17">
        <f>K42</f>
        <v>0</v>
      </c>
      <c r="L105" s="17">
        <f>L42</f>
        <v>0</v>
      </c>
      <c r="M105" s="17">
        <f>M42</f>
        <v>0</v>
      </c>
      <c r="N105" s="17">
        <f>N42</f>
        <v>0</v>
      </c>
      <c r="O105" s="17">
        <f>O42</f>
        <v>0</v>
      </c>
    </row>
    <row r="106" spans="1:18" s="10" customFormat="1" ht="14.4" x14ac:dyDescent="0.3">
      <c r="A106" s="96" t="s">
        <v>5</v>
      </c>
      <c r="B106" s="80" t="s">
        <v>6</v>
      </c>
      <c r="C106" s="22"/>
      <c r="D106" s="17">
        <f>D43</f>
        <v>212.5</v>
      </c>
      <c r="E106" s="17">
        <f>E43</f>
        <v>212.5</v>
      </c>
      <c r="F106" s="17">
        <f>F43</f>
        <v>212.5</v>
      </c>
      <c r="G106" s="17">
        <f>G43</f>
        <v>212.5</v>
      </c>
      <c r="H106" s="17">
        <f>H43</f>
        <v>212.5</v>
      </c>
      <c r="I106" s="17">
        <f>I43</f>
        <v>212.5</v>
      </c>
      <c r="J106" s="17">
        <f>J43</f>
        <v>212.5</v>
      </c>
      <c r="K106" s="17">
        <f>K43</f>
        <v>212.5</v>
      </c>
      <c r="L106" s="17">
        <f>L43</f>
        <v>212.5</v>
      </c>
      <c r="M106" s="17">
        <f>M43</f>
        <v>212.5</v>
      </c>
      <c r="N106" s="17">
        <f>N43</f>
        <v>212.5</v>
      </c>
      <c r="O106" s="17">
        <f>O43</f>
        <v>212.5</v>
      </c>
      <c r="Q106" s="122"/>
      <c r="R106" s="122"/>
    </row>
    <row r="107" spans="1:18" s="10" customFormat="1" ht="14.4" x14ac:dyDescent="0.3">
      <c r="A107" s="96" t="s">
        <v>44</v>
      </c>
      <c r="B107" s="80" t="s">
        <v>6</v>
      </c>
      <c r="C107" s="22"/>
      <c r="D107" s="17">
        <f>D44</f>
        <v>0</v>
      </c>
      <c r="E107" s="17">
        <f>E44</f>
        <v>0</v>
      </c>
      <c r="F107" s="17">
        <f>F44</f>
        <v>0</v>
      </c>
      <c r="G107" s="17">
        <f>G44</f>
        <v>0</v>
      </c>
      <c r="H107" s="17">
        <f>H44</f>
        <v>0</v>
      </c>
      <c r="I107" s="17">
        <f>I44</f>
        <v>0</v>
      </c>
      <c r="J107" s="17">
        <f>J44</f>
        <v>0</v>
      </c>
      <c r="K107" s="17">
        <f>K44</f>
        <v>0</v>
      </c>
      <c r="L107" s="17">
        <f>L44</f>
        <v>0</v>
      </c>
      <c r="M107" s="17">
        <f>M44</f>
        <v>0</v>
      </c>
      <c r="N107" s="17">
        <f>N44</f>
        <v>0</v>
      </c>
      <c r="O107" s="17">
        <f>O44</f>
        <v>0</v>
      </c>
      <c r="R107" s="122"/>
    </row>
    <row r="108" spans="1:18" s="10" customFormat="1" ht="14.4" x14ac:dyDescent="0.3">
      <c r="A108" s="96" t="s">
        <v>60</v>
      </c>
      <c r="B108" s="80" t="s">
        <v>6</v>
      </c>
      <c r="C108" s="22"/>
      <c r="D108" s="17">
        <f>D45</f>
        <v>21.25</v>
      </c>
      <c r="E108" s="17">
        <f>E45</f>
        <v>21.25</v>
      </c>
      <c r="F108" s="17">
        <f>F45</f>
        <v>21.25</v>
      </c>
      <c r="G108" s="17">
        <f>G45</f>
        <v>21.25</v>
      </c>
      <c r="H108" s="17">
        <f>H45</f>
        <v>21.25</v>
      </c>
      <c r="I108" s="17">
        <f>I45</f>
        <v>21.25</v>
      </c>
      <c r="J108" s="17">
        <f>J45</f>
        <v>21.25</v>
      </c>
      <c r="K108" s="17">
        <f>K45</f>
        <v>21.25</v>
      </c>
      <c r="L108" s="17">
        <f>L45</f>
        <v>21.25</v>
      </c>
      <c r="M108" s="17">
        <f>M45</f>
        <v>21.25</v>
      </c>
      <c r="N108" s="17">
        <f>N45</f>
        <v>21.25</v>
      </c>
      <c r="O108" s="17">
        <f>O45</f>
        <v>21.25</v>
      </c>
    </row>
    <row r="109" spans="1:18" s="10" customFormat="1" ht="14.4" x14ac:dyDescent="0.3">
      <c r="A109" s="96" t="s">
        <v>61</v>
      </c>
      <c r="B109" s="80" t="s">
        <v>6</v>
      </c>
      <c r="C109" s="22"/>
      <c r="D109" s="17">
        <f>D46</f>
        <v>0</v>
      </c>
      <c r="E109" s="17">
        <f>E46</f>
        <v>0</v>
      </c>
      <c r="F109" s="17">
        <f>F46</f>
        <v>100</v>
      </c>
      <c r="G109" s="17">
        <f>G46</f>
        <v>0</v>
      </c>
      <c r="H109" s="17">
        <f>H46</f>
        <v>0</v>
      </c>
      <c r="I109" s="17">
        <f>I46</f>
        <v>0</v>
      </c>
      <c r="J109" s="17">
        <f>J46</f>
        <v>0</v>
      </c>
      <c r="K109" s="17">
        <f>K46</f>
        <v>100</v>
      </c>
      <c r="L109" s="17">
        <f>L46</f>
        <v>0</v>
      </c>
      <c r="M109" s="17">
        <f>M46</f>
        <v>0</v>
      </c>
      <c r="N109" s="17">
        <f>N46</f>
        <v>0</v>
      </c>
      <c r="O109" s="17">
        <f>O46</f>
        <v>0</v>
      </c>
    </row>
    <row r="110" spans="1:18" s="10" customFormat="1" ht="14.4" x14ac:dyDescent="0.3">
      <c r="A110" s="96" t="s">
        <v>46</v>
      </c>
      <c r="B110" s="80" t="s">
        <v>6</v>
      </c>
      <c r="C110" s="22"/>
      <c r="D110" s="17">
        <f>SUM(D47:D52)</f>
        <v>0</v>
      </c>
      <c r="E110" s="17">
        <f>SUM(E47:E52)</f>
        <v>0</v>
      </c>
      <c r="F110" s="17">
        <f>SUM(F47:F52)</f>
        <v>0</v>
      </c>
      <c r="G110" s="17">
        <f>SUM(G47:G52)</f>
        <v>0</v>
      </c>
      <c r="H110" s="17">
        <f>SUM(H47:H52)</f>
        <v>0</v>
      </c>
      <c r="I110" s="17">
        <f>SUM(I47:I52)</f>
        <v>0</v>
      </c>
      <c r="J110" s="17">
        <f>SUM(J47:J52)</f>
        <v>0</v>
      </c>
      <c r="K110" s="17">
        <f>SUM(K47:K52)</f>
        <v>0</v>
      </c>
      <c r="L110" s="17">
        <f>SUM(L47:L52)</f>
        <v>0</v>
      </c>
      <c r="M110" s="17">
        <f>SUM(M47:M52)</f>
        <v>0</v>
      </c>
      <c r="N110" s="17">
        <f>SUM(N47:N52)</f>
        <v>0</v>
      </c>
      <c r="O110" s="17">
        <f>SUM(O47:O52)</f>
        <v>0</v>
      </c>
    </row>
    <row r="111" spans="1:18" s="10" customFormat="1" ht="14.4" x14ac:dyDescent="0.3">
      <c r="A111" s="96" t="s">
        <v>56</v>
      </c>
      <c r="B111" s="80" t="s">
        <v>6</v>
      </c>
      <c r="C111" s="22"/>
      <c r="D111" s="20">
        <f>D56</f>
        <v>101</v>
      </c>
      <c r="E111" s="20">
        <f>E56</f>
        <v>101</v>
      </c>
      <c r="F111" s="20">
        <f>F56</f>
        <v>101</v>
      </c>
      <c r="G111" s="20">
        <f>G56</f>
        <v>101</v>
      </c>
      <c r="H111" s="20">
        <f>H56</f>
        <v>101</v>
      </c>
      <c r="I111" s="20">
        <f>I56</f>
        <v>101</v>
      </c>
      <c r="J111" s="20">
        <f>J56</f>
        <v>101</v>
      </c>
      <c r="K111" s="20">
        <f>K56</f>
        <v>101</v>
      </c>
      <c r="L111" s="20">
        <f>L56</f>
        <v>101</v>
      </c>
      <c r="M111" s="20">
        <f>M56</f>
        <v>101</v>
      </c>
      <c r="N111" s="20">
        <f>N56</f>
        <v>101</v>
      </c>
      <c r="O111" s="20">
        <f>O56</f>
        <v>101</v>
      </c>
    </row>
    <row r="112" spans="1:18" s="10" customFormat="1" ht="14.4" x14ac:dyDescent="0.3">
      <c r="A112" s="158" t="s">
        <v>4</v>
      </c>
      <c r="B112" s="80" t="s">
        <v>6</v>
      </c>
      <c r="C112" s="22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9"/>
      <c r="O112" s="19"/>
    </row>
    <row r="113" spans="1:16" s="10" customFormat="1" ht="14.4" x14ac:dyDescent="0.3">
      <c r="A113" s="158" t="s">
        <v>4</v>
      </c>
      <c r="B113" s="80" t="s">
        <v>6</v>
      </c>
      <c r="C113" s="22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9"/>
      <c r="O113" s="19"/>
    </row>
    <row r="114" spans="1:16" s="10" customFormat="1" ht="14.4" x14ac:dyDescent="0.3">
      <c r="A114" s="158" t="s">
        <v>4</v>
      </c>
      <c r="B114" s="80" t="s">
        <v>6</v>
      </c>
      <c r="C114" s="22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</row>
    <row r="115" spans="1:16" s="10" customFormat="1" ht="14.4" x14ac:dyDescent="0.3">
      <c r="A115" s="158" t="s">
        <v>4</v>
      </c>
      <c r="B115" s="80" t="s">
        <v>6</v>
      </c>
      <c r="C115" s="22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9"/>
      <c r="O115" s="19"/>
    </row>
    <row r="116" spans="1:16" s="10" customFormat="1" ht="14.4" x14ac:dyDescent="0.3">
      <c r="A116" s="158" t="s">
        <v>4</v>
      </c>
      <c r="B116" s="80" t="s">
        <v>6</v>
      </c>
      <c r="C116" s="22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</row>
    <row r="117" spans="1:16" s="10" customFormat="1" ht="31.2" x14ac:dyDescent="0.3">
      <c r="A117" s="117" t="s">
        <v>42</v>
      </c>
      <c r="B117" s="77" t="s">
        <v>6</v>
      </c>
      <c r="C117" s="78"/>
      <c r="D117" s="78">
        <f>D92-D99</f>
        <v>-189.75</v>
      </c>
      <c r="E117" s="78">
        <f>E92-E99</f>
        <v>85.25</v>
      </c>
      <c r="F117" s="78">
        <f>F92-F99</f>
        <v>135.25</v>
      </c>
      <c r="G117" s="78">
        <f>G92-G99</f>
        <v>985.25</v>
      </c>
      <c r="H117" s="78">
        <f>H92-H99</f>
        <v>1360.25</v>
      </c>
      <c r="I117" s="78">
        <f>I92-I99</f>
        <v>1135.25</v>
      </c>
      <c r="J117" s="78">
        <f>J92-J99</f>
        <v>865.25</v>
      </c>
      <c r="K117" s="78">
        <f>K92-K99</f>
        <v>1065.25</v>
      </c>
      <c r="L117" s="78">
        <f>L92-L99</f>
        <v>1485.25</v>
      </c>
      <c r="M117" s="78">
        <f>M92-M99</f>
        <v>1135.25</v>
      </c>
      <c r="N117" s="78">
        <f>N92-N99</f>
        <v>1285.25</v>
      </c>
      <c r="O117" s="78">
        <f>O92-O99</f>
        <v>1285.25</v>
      </c>
    </row>
    <row r="118" spans="1:16" s="10" customFormat="1" ht="30" x14ac:dyDescent="0.3">
      <c r="A118" s="36" t="s">
        <v>35</v>
      </c>
      <c r="B118" s="49" t="s">
        <v>6</v>
      </c>
      <c r="C118" s="34"/>
      <c r="D118" s="34">
        <f>SUM(D119:D124)</f>
        <v>0</v>
      </c>
      <c r="E118" s="34">
        <f t="shared" ref="E118:O118" si="53">SUM(E119:E124)</f>
        <v>0</v>
      </c>
      <c r="F118" s="34">
        <f t="shared" si="53"/>
        <v>0</v>
      </c>
      <c r="G118" s="34">
        <f t="shared" si="53"/>
        <v>0</v>
      </c>
      <c r="H118" s="34">
        <f t="shared" si="53"/>
        <v>0</v>
      </c>
      <c r="I118" s="34">
        <f t="shared" si="53"/>
        <v>0</v>
      </c>
      <c r="J118" s="34">
        <f t="shared" si="53"/>
        <v>0</v>
      </c>
      <c r="K118" s="34">
        <f t="shared" si="53"/>
        <v>0</v>
      </c>
      <c r="L118" s="34">
        <f t="shared" si="53"/>
        <v>0</v>
      </c>
      <c r="M118" s="34">
        <f t="shared" si="53"/>
        <v>0</v>
      </c>
      <c r="N118" s="34">
        <f t="shared" si="53"/>
        <v>0</v>
      </c>
      <c r="O118" s="34">
        <f t="shared" si="53"/>
        <v>0</v>
      </c>
    </row>
    <row r="119" spans="1:16" s="10" customFormat="1" ht="14.4" x14ac:dyDescent="0.3">
      <c r="A119" s="91" t="s">
        <v>10</v>
      </c>
      <c r="B119" s="80" t="s">
        <v>6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19"/>
    </row>
    <row r="120" spans="1:16" s="10" customFormat="1" ht="14.4" x14ac:dyDescent="0.3">
      <c r="A120" s="157" t="s">
        <v>4</v>
      </c>
      <c r="B120" s="80" t="s">
        <v>6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</row>
    <row r="121" spans="1:16" s="10" customFormat="1" ht="14.4" x14ac:dyDescent="0.3">
      <c r="A121" s="157" t="s">
        <v>4</v>
      </c>
      <c r="B121" s="80" t="s">
        <v>6</v>
      </c>
      <c r="C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</row>
    <row r="122" spans="1:16" s="10" customFormat="1" ht="14.4" x14ac:dyDescent="0.3">
      <c r="A122" s="157" t="s">
        <v>4</v>
      </c>
      <c r="B122" s="80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6" s="10" customFormat="1" ht="14.4" x14ac:dyDescent="0.3">
      <c r="A123" s="157" t="s">
        <v>4</v>
      </c>
      <c r="B123" s="80" t="s">
        <v>6</v>
      </c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</row>
    <row r="124" spans="1:16" s="10" customFormat="1" ht="14.4" x14ac:dyDescent="0.3">
      <c r="A124" s="157" t="s">
        <v>4</v>
      </c>
      <c r="B124" s="80" t="s">
        <v>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</row>
    <row r="125" spans="1:16" s="10" customFormat="1" ht="30" x14ac:dyDescent="0.3">
      <c r="A125" s="36" t="s">
        <v>36</v>
      </c>
      <c r="B125" s="49" t="s">
        <v>6</v>
      </c>
      <c r="C125" s="34"/>
      <c r="D125" s="34">
        <f>SUM(D126:D131)</f>
        <v>0</v>
      </c>
      <c r="E125" s="34">
        <f t="shared" ref="E125:O125" si="54">SUM(E126:E131)</f>
        <v>0</v>
      </c>
      <c r="F125" s="34">
        <f t="shared" si="54"/>
        <v>0</v>
      </c>
      <c r="G125" s="34">
        <f t="shared" si="54"/>
        <v>0</v>
      </c>
      <c r="H125" s="34">
        <f t="shared" si="54"/>
        <v>0</v>
      </c>
      <c r="I125" s="34">
        <f t="shared" si="54"/>
        <v>0</v>
      </c>
      <c r="J125" s="34">
        <f t="shared" si="54"/>
        <v>0</v>
      </c>
      <c r="K125" s="34">
        <f t="shared" si="54"/>
        <v>0</v>
      </c>
      <c r="L125" s="34">
        <f t="shared" si="54"/>
        <v>0</v>
      </c>
      <c r="M125" s="34">
        <f t="shared" si="54"/>
        <v>0</v>
      </c>
      <c r="N125" s="34">
        <f t="shared" si="54"/>
        <v>0</v>
      </c>
      <c r="O125" s="34">
        <f t="shared" si="54"/>
        <v>0</v>
      </c>
    </row>
    <row r="126" spans="1:16" s="10" customFormat="1" ht="14.4" x14ac:dyDescent="0.3">
      <c r="A126" s="91" t="s">
        <v>11</v>
      </c>
      <c r="B126" s="80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  <c r="P126"/>
    </row>
    <row r="127" spans="1:16" s="10" customFormat="1" ht="14.4" x14ac:dyDescent="0.3">
      <c r="A127" s="157" t="s">
        <v>4</v>
      </c>
      <c r="B127" s="80" t="s">
        <v>6</v>
      </c>
      <c r="C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9"/>
      <c r="O127" s="19"/>
      <c r="P127" s="41"/>
    </row>
    <row r="128" spans="1:16" s="10" customFormat="1" ht="14.4" x14ac:dyDescent="0.3">
      <c r="A128" s="157" t="s">
        <v>4</v>
      </c>
      <c r="B128" s="80" t="s">
        <v>6</v>
      </c>
      <c r="C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9"/>
      <c r="P128" s="41"/>
    </row>
    <row r="129" spans="1:16" s="10" customFormat="1" ht="14.4" x14ac:dyDescent="0.3">
      <c r="A129" s="157" t="s">
        <v>4</v>
      </c>
      <c r="B129" s="80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  <c r="P129" s="41"/>
    </row>
    <row r="130" spans="1:16" s="10" customFormat="1" ht="14.4" x14ac:dyDescent="0.3">
      <c r="A130" s="157" t="s">
        <v>4</v>
      </c>
      <c r="B130" s="80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  <c r="P130" s="41"/>
    </row>
    <row r="131" spans="1:16" s="10" customFormat="1" ht="14.4" x14ac:dyDescent="0.3">
      <c r="A131" s="157" t="s">
        <v>4</v>
      </c>
      <c r="B131" s="80" t="s">
        <v>6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9"/>
      <c r="O131" s="19"/>
    </row>
    <row r="132" spans="1:16" s="10" customFormat="1" ht="31.2" x14ac:dyDescent="0.3">
      <c r="A132" s="117" t="s">
        <v>43</v>
      </c>
      <c r="B132" s="77" t="s">
        <v>6</v>
      </c>
      <c r="C132" s="78"/>
      <c r="D132" s="78">
        <f>D118-D125</f>
        <v>0</v>
      </c>
      <c r="E132" s="78"/>
      <c r="F132" s="78"/>
      <c r="G132" s="78"/>
      <c r="H132" s="78"/>
      <c r="I132" s="78"/>
      <c r="J132" s="78"/>
      <c r="K132" s="78"/>
      <c r="L132" s="78"/>
      <c r="M132" s="78"/>
      <c r="N132" s="79"/>
      <c r="O132" s="79"/>
    </row>
    <row r="133" spans="1:16" s="10" customFormat="1" ht="15" x14ac:dyDescent="0.3">
      <c r="A133" s="35" t="s">
        <v>37</v>
      </c>
      <c r="B133" s="49" t="s">
        <v>6</v>
      </c>
      <c r="C133" s="34"/>
      <c r="D133" s="34">
        <f>SUM(D134:D140)</f>
        <v>0</v>
      </c>
      <c r="E133" s="34">
        <f t="shared" ref="E133:O133" si="55">SUM(E134:E140)</f>
        <v>0</v>
      </c>
      <c r="F133" s="34">
        <f t="shared" si="55"/>
        <v>0</v>
      </c>
      <c r="G133" s="34">
        <f t="shared" si="55"/>
        <v>0</v>
      </c>
      <c r="H133" s="34">
        <f t="shared" si="55"/>
        <v>0</v>
      </c>
      <c r="I133" s="34">
        <f t="shared" si="55"/>
        <v>0</v>
      </c>
      <c r="J133" s="34">
        <f t="shared" si="55"/>
        <v>0</v>
      </c>
      <c r="K133" s="34">
        <f t="shared" si="55"/>
        <v>0</v>
      </c>
      <c r="L133" s="34">
        <f t="shared" si="55"/>
        <v>0</v>
      </c>
      <c r="M133" s="34">
        <f t="shared" si="55"/>
        <v>0</v>
      </c>
      <c r="N133" s="34">
        <f t="shared" si="55"/>
        <v>0</v>
      </c>
      <c r="O133" s="34">
        <f t="shared" si="55"/>
        <v>0</v>
      </c>
    </row>
    <row r="134" spans="1:16" s="10" customFormat="1" ht="14.4" x14ac:dyDescent="0.3">
      <c r="A134" s="97" t="s">
        <v>12</v>
      </c>
      <c r="B134" s="80" t="s">
        <v>6</v>
      </c>
      <c r="C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9"/>
      <c r="O134" s="19"/>
    </row>
    <row r="135" spans="1:16" s="10" customFormat="1" ht="14.4" x14ac:dyDescent="0.3">
      <c r="A135" s="97" t="s">
        <v>14</v>
      </c>
      <c r="B135" s="80" t="s">
        <v>6</v>
      </c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9"/>
      <c r="O135" s="19"/>
    </row>
    <row r="136" spans="1:16" s="10" customFormat="1" ht="14.4" x14ac:dyDescent="0.3">
      <c r="A136" s="157" t="s">
        <v>4</v>
      </c>
      <c r="B136" s="80" t="s">
        <v>6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</row>
    <row r="137" spans="1:16" s="10" customFormat="1" ht="14.4" x14ac:dyDescent="0.3">
      <c r="A137" s="157" t="s">
        <v>4</v>
      </c>
      <c r="B137" s="80" t="s">
        <v>6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</row>
    <row r="138" spans="1:16" s="10" customFormat="1" ht="14.4" x14ac:dyDescent="0.3">
      <c r="A138" s="157" t="s">
        <v>4</v>
      </c>
      <c r="B138" s="80" t="s">
        <v>6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</row>
    <row r="139" spans="1:16" s="10" customFormat="1" ht="14.4" x14ac:dyDescent="0.3">
      <c r="A139" s="157" t="s">
        <v>4</v>
      </c>
      <c r="B139" s="80" t="s">
        <v>6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</row>
    <row r="140" spans="1:16" s="10" customFormat="1" ht="14.4" x14ac:dyDescent="0.3">
      <c r="A140" s="157" t="s">
        <v>4</v>
      </c>
      <c r="B140" s="80" t="s">
        <v>6</v>
      </c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9"/>
      <c r="O140" s="19"/>
    </row>
    <row r="141" spans="1:16" s="10" customFormat="1" ht="15" x14ac:dyDescent="0.3">
      <c r="A141" s="35" t="s">
        <v>41</v>
      </c>
      <c r="B141" s="49" t="s">
        <v>6</v>
      </c>
      <c r="C141" s="34"/>
      <c r="D141" s="34">
        <f>SUM(D142:D148)</f>
        <v>0</v>
      </c>
      <c r="E141" s="34">
        <f t="shared" ref="E141:O141" si="56">SUM(E142:E148)</f>
        <v>0</v>
      </c>
      <c r="F141" s="34">
        <f t="shared" si="56"/>
        <v>0</v>
      </c>
      <c r="G141" s="34">
        <f t="shared" si="56"/>
        <v>0</v>
      </c>
      <c r="H141" s="34">
        <f t="shared" si="56"/>
        <v>0</v>
      </c>
      <c r="I141" s="34">
        <f t="shared" si="56"/>
        <v>0</v>
      </c>
      <c r="J141" s="34">
        <f t="shared" si="56"/>
        <v>0</v>
      </c>
      <c r="K141" s="34">
        <f t="shared" si="56"/>
        <v>0</v>
      </c>
      <c r="L141" s="34">
        <f t="shared" si="56"/>
        <v>0</v>
      </c>
      <c r="M141" s="34">
        <f t="shared" si="56"/>
        <v>0</v>
      </c>
      <c r="N141" s="34">
        <f t="shared" si="56"/>
        <v>0</v>
      </c>
      <c r="O141" s="34">
        <f t="shared" si="56"/>
        <v>0</v>
      </c>
    </row>
    <row r="142" spans="1:16" s="10" customFormat="1" ht="14.4" x14ac:dyDescent="0.3">
      <c r="A142" s="91" t="s">
        <v>13</v>
      </c>
      <c r="B142" s="80" t="s">
        <v>6</v>
      </c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9"/>
      <c r="O142" s="19"/>
    </row>
    <row r="143" spans="1:16" s="10" customFormat="1" ht="14.4" x14ac:dyDescent="0.3">
      <c r="A143" s="91" t="s">
        <v>16</v>
      </c>
      <c r="B143" s="80" t="s">
        <v>6</v>
      </c>
      <c r="C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9"/>
      <c r="O143" s="19"/>
      <c r="P143" s="16"/>
    </row>
    <row r="144" spans="1:16" s="10" customFormat="1" ht="14.4" x14ac:dyDescent="0.3">
      <c r="A144" s="157" t="s">
        <v>4</v>
      </c>
      <c r="B144" s="80" t="s">
        <v>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9"/>
      <c r="P144" s="16"/>
    </row>
    <row r="145" spans="1:22" s="10" customFormat="1" ht="14.4" x14ac:dyDescent="0.3">
      <c r="A145" s="157" t="s">
        <v>4</v>
      </c>
      <c r="B145" s="80" t="s">
        <v>6</v>
      </c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9"/>
      <c r="O145" s="19"/>
      <c r="P145" s="16"/>
    </row>
    <row r="146" spans="1:22" s="10" customFormat="1" ht="14.4" x14ac:dyDescent="0.3">
      <c r="A146" s="157" t="s">
        <v>4</v>
      </c>
      <c r="B146" s="80" t="s">
        <v>6</v>
      </c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9"/>
      <c r="P146" s="16"/>
    </row>
    <row r="147" spans="1:22" s="10" customFormat="1" ht="14.4" x14ac:dyDescent="0.3">
      <c r="A147" s="157" t="s">
        <v>4</v>
      </c>
      <c r="B147" s="80" t="s">
        <v>6</v>
      </c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9"/>
      <c r="O147" s="19"/>
      <c r="P147" s="16"/>
    </row>
    <row r="148" spans="1:22" s="10" customFormat="1" ht="14.4" x14ac:dyDescent="0.3">
      <c r="A148" s="157" t="s">
        <v>4</v>
      </c>
      <c r="B148" s="80" t="s">
        <v>6</v>
      </c>
      <c r="C148" s="1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9"/>
      <c r="O148" s="19"/>
      <c r="P148" s="16"/>
    </row>
    <row r="149" spans="1:22" s="10" customFormat="1" ht="15.6" x14ac:dyDescent="0.3">
      <c r="A149" s="117" t="s">
        <v>38</v>
      </c>
      <c r="B149" s="77" t="s">
        <v>6</v>
      </c>
      <c r="C149" s="78"/>
      <c r="D149" s="78">
        <f>D133-D141</f>
        <v>0</v>
      </c>
      <c r="E149" s="78">
        <f t="shared" ref="E149:O149" si="57">E133-E141</f>
        <v>0</v>
      </c>
      <c r="F149" s="78">
        <f t="shared" si="57"/>
        <v>0</v>
      </c>
      <c r="G149" s="78">
        <f t="shared" si="57"/>
        <v>0</v>
      </c>
      <c r="H149" s="78">
        <f t="shared" si="57"/>
        <v>0</v>
      </c>
      <c r="I149" s="78">
        <f t="shared" si="57"/>
        <v>0</v>
      </c>
      <c r="J149" s="78">
        <f t="shared" si="57"/>
        <v>0</v>
      </c>
      <c r="K149" s="78">
        <f t="shared" si="57"/>
        <v>0</v>
      </c>
      <c r="L149" s="78">
        <f t="shared" si="57"/>
        <v>0</v>
      </c>
      <c r="M149" s="78">
        <f t="shared" si="57"/>
        <v>0</v>
      </c>
      <c r="N149" s="78">
        <f t="shared" si="57"/>
        <v>0</v>
      </c>
      <c r="O149" s="78">
        <f t="shared" si="57"/>
        <v>0</v>
      </c>
      <c r="P149" s="16"/>
    </row>
    <row r="150" spans="1:22" s="10" customFormat="1" ht="31.2" customHeight="1" x14ac:dyDescent="0.3">
      <c r="A150" s="69" t="s">
        <v>39</v>
      </c>
      <c r="B150" s="67" t="s">
        <v>6</v>
      </c>
      <c r="C150" s="68"/>
      <c r="D150" s="68">
        <f>D117+D132+D149</f>
        <v>-189.75</v>
      </c>
      <c r="E150" s="68">
        <f t="shared" ref="E150:O150" si="58">E117+E132+E149</f>
        <v>85.25</v>
      </c>
      <c r="F150" s="68">
        <f t="shared" si="58"/>
        <v>135.25</v>
      </c>
      <c r="G150" s="68">
        <f t="shared" si="58"/>
        <v>985.25</v>
      </c>
      <c r="H150" s="68">
        <f t="shared" si="58"/>
        <v>1360.25</v>
      </c>
      <c r="I150" s="68">
        <f t="shared" si="58"/>
        <v>1135.25</v>
      </c>
      <c r="J150" s="68">
        <f t="shared" si="58"/>
        <v>865.25</v>
      </c>
      <c r="K150" s="68">
        <f t="shared" si="58"/>
        <v>1065.25</v>
      </c>
      <c r="L150" s="68">
        <f t="shared" si="58"/>
        <v>1485.25</v>
      </c>
      <c r="M150" s="68">
        <f t="shared" si="58"/>
        <v>1135.25</v>
      </c>
      <c r="N150" s="68">
        <f t="shared" si="58"/>
        <v>1285.25</v>
      </c>
      <c r="O150" s="68">
        <f t="shared" si="58"/>
        <v>1285.25</v>
      </c>
    </row>
    <row r="151" spans="1:22" s="10" customFormat="1" ht="32.4" customHeight="1" x14ac:dyDescent="0.3">
      <c r="A151" s="70" t="s">
        <v>40</v>
      </c>
      <c r="B151" s="71" t="s">
        <v>6</v>
      </c>
      <c r="C151" s="72"/>
      <c r="D151" s="72">
        <f>D91+D150</f>
        <v>-189.75</v>
      </c>
      <c r="E151" s="72">
        <f>E91+E150</f>
        <v>-104.5</v>
      </c>
      <c r="F151" s="72">
        <f>F91+F150</f>
        <v>30.75</v>
      </c>
      <c r="G151" s="72">
        <f>G91+G150</f>
        <v>1016</v>
      </c>
      <c r="H151" s="72">
        <f>H91+H150</f>
        <v>2376.25</v>
      </c>
      <c r="I151" s="72">
        <f>I91+I150</f>
        <v>3511.5</v>
      </c>
      <c r="J151" s="72">
        <f>J91+J150</f>
        <v>4376.75</v>
      </c>
      <c r="K151" s="72">
        <f>K91+K150</f>
        <v>5442</v>
      </c>
      <c r="L151" s="72">
        <f>L91+L150</f>
        <v>6927.25</v>
      </c>
      <c r="M151" s="72">
        <f>M91+M150</f>
        <v>8062.5</v>
      </c>
      <c r="N151" s="72">
        <f>N91+N150</f>
        <v>9347.75</v>
      </c>
      <c r="O151" s="72">
        <f>O91+O150</f>
        <v>10633</v>
      </c>
      <c r="P151" s="136" t="s">
        <v>21</v>
      </c>
      <c r="Q151" s="137"/>
      <c r="R151" s="137"/>
      <c r="S151" s="137"/>
      <c r="T151" s="137"/>
      <c r="U151" s="137"/>
      <c r="V151" s="120"/>
    </row>
    <row r="152" spans="1:22" s="10" customFormat="1" ht="14.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 s="1"/>
      <c r="Q152" s="42"/>
      <c r="R152" s="37"/>
      <c r="S152" s="37"/>
      <c r="T152" s="37"/>
      <c r="U152" s="37"/>
      <c r="V152" s="38"/>
    </row>
    <row r="153" spans="1:22" s="12" customFormat="1" ht="15.6" x14ac:dyDescent="0.3">
      <c r="A153" s="39"/>
      <c r="B153" s="5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110" t="s">
        <v>23</v>
      </c>
      <c r="P153" s="1"/>
      <c r="Q153" s="10"/>
      <c r="R153" s="42"/>
      <c r="S153" s="42"/>
      <c r="T153" s="42"/>
      <c r="U153" s="42"/>
      <c r="V153" s="43"/>
    </row>
    <row r="154" spans="1:22" s="10" customFormat="1" ht="31.2" x14ac:dyDescent="0.25">
      <c r="A154" s="125" t="s">
        <v>51</v>
      </c>
      <c r="B154" s="51" t="s">
        <v>7</v>
      </c>
      <c r="C154" s="51"/>
      <c r="D154" s="113">
        <v>1</v>
      </c>
      <c r="E154" s="113">
        <v>2</v>
      </c>
      <c r="F154" s="113">
        <v>3</v>
      </c>
      <c r="G154" s="113">
        <v>4</v>
      </c>
      <c r="H154" s="113">
        <v>5</v>
      </c>
      <c r="I154" s="113">
        <v>6</v>
      </c>
      <c r="J154" s="113">
        <v>7</v>
      </c>
      <c r="K154" s="113">
        <v>8</v>
      </c>
      <c r="L154" s="113">
        <v>9</v>
      </c>
      <c r="M154" s="113">
        <v>10</v>
      </c>
      <c r="N154" s="113">
        <v>11</v>
      </c>
      <c r="O154" s="113">
        <v>12</v>
      </c>
      <c r="P154" s="1"/>
    </row>
    <row r="155" spans="1:22" s="10" customFormat="1" ht="15" x14ac:dyDescent="0.25">
      <c r="A155" s="52" t="s">
        <v>17</v>
      </c>
      <c r="B155" s="49" t="s">
        <v>6</v>
      </c>
      <c r="C155" s="34"/>
      <c r="D155" s="34">
        <f>IF(D5&gt;0,(D38+D56)/(1-D26/D5),0)</f>
        <v>1382.4999999999998</v>
      </c>
      <c r="E155" s="34">
        <f>IF(E5&gt;0,(E38+E56)/(1-E26/E5),0)</f>
        <v>1215.8333333333333</v>
      </c>
      <c r="F155" s="34">
        <f>IF(F5&gt;0,(F38+F56)/(1-F26/F5),0)</f>
        <v>1549.1666666666665</v>
      </c>
      <c r="G155" s="34">
        <f>IF(G5&gt;0,(G38+G56)/(1-G26/G5),0)</f>
        <v>1215.8333333333333</v>
      </c>
      <c r="H155" s="34">
        <f>IF(H5&gt;0,(H38+H56)/(1-H26/H5),0)</f>
        <v>1215.8333333333333</v>
      </c>
      <c r="I155" s="34">
        <f>IF(I5&gt;0,(I38+I56)/(1-I26/I5),0)</f>
        <v>1215.8333333333333</v>
      </c>
      <c r="J155" s="34">
        <f>IF(J5&gt;0,(J38+J56)/(1-J26/J5),0)</f>
        <v>1115.8333333333333</v>
      </c>
      <c r="K155" s="34">
        <f>IF(K5&gt;0,(K38+K56)/(1-K26/K5),0)</f>
        <v>1449.1666666666665</v>
      </c>
      <c r="L155" s="34">
        <f>IF(L5&gt;0,(L38+L56)/(1-L26/L5),0)</f>
        <v>1549.1666666666665</v>
      </c>
      <c r="M155" s="34">
        <f>IF(M5&gt;0,(M38+M56)/(1-M26/M5),0)</f>
        <v>1215.8333333333333</v>
      </c>
      <c r="N155" s="34">
        <f>IF(N5&gt;0,(N38+N56)/(1-N26/N5),0)</f>
        <v>1215.8333333333333</v>
      </c>
      <c r="O155" s="34">
        <f>IF(O5&gt;0,(O38+O56)/(1-O26/O5),0)</f>
        <v>1215.8333333333333</v>
      </c>
      <c r="P155" s="1"/>
    </row>
    <row r="156" spans="1:22" s="10" customFormat="1" ht="15" x14ac:dyDescent="0.25">
      <c r="A156" s="52" t="s">
        <v>18</v>
      </c>
      <c r="B156" s="49" t="s">
        <v>19</v>
      </c>
      <c r="C156" s="34"/>
      <c r="D156" s="53">
        <f>IF(D5&gt;0,(D5-D155)/D5,0)</f>
        <v>-0.84333333333333305</v>
      </c>
      <c r="E156" s="53">
        <f>IF(E5&gt;0,(E5-E155)/E5,0)</f>
        <v>0.1894444444444445</v>
      </c>
      <c r="F156" s="53">
        <f>IF(F5&gt;0,(F5-F155)/F5,0)</f>
        <v>0.22541666666666674</v>
      </c>
      <c r="G156" s="53">
        <f>IF(G5&gt;0,(G5-G155)/G5,0)</f>
        <v>0.72981481481481492</v>
      </c>
      <c r="H156" s="53">
        <f>IF(H5&gt;0,(H5-H155)/H5,0)</f>
        <v>0.78855072463768117</v>
      </c>
      <c r="I156" s="53">
        <f>IF(I5&gt;0,(I5-I155)/I5,0)</f>
        <v>0.75683333333333336</v>
      </c>
      <c r="J156" s="53">
        <f>IF(J5&gt;0,(J5-J155)/J5,0)</f>
        <v>0.72104166666666669</v>
      </c>
      <c r="K156" s="53">
        <f>IF(K5&gt;0,(K5-K155)/K5,0)</f>
        <v>0.71016666666666672</v>
      </c>
      <c r="L156" s="53">
        <f>IF(L5&gt;0,(L5-L155)/L5,0)</f>
        <v>0.76166666666666671</v>
      </c>
      <c r="M156" s="53">
        <f>IF(M5&gt;0,(M5-M155)/M5,0)</f>
        <v>0.75683333333333336</v>
      </c>
      <c r="N156" s="53">
        <f>IF(N5&gt;0,(N5-N155)/N5,0)</f>
        <v>0.77893939393939404</v>
      </c>
      <c r="O156" s="53">
        <f>IF(O5&gt;0,(O5-O155)/O5,0)</f>
        <v>0.77893939393939404</v>
      </c>
      <c r="P156" s="1"/>
    </row>
    <row r="157" spans="1:22" s="10" customFormat="1" ht="15" x14ac:dyDescent="0.25">
      <c r="A157" s="54" t="s">
        <v>76</v>
      </c>
      <c r="B157" s="55" t="s">
        <v>20</v>
      </c>
      <c r="C157" s="56"/>
      <c r="D157" s="57">
        <f>D155/D54</f>
        <v>-15.577464788732392</v>
      </c>
      <c r="E157" s="57">
        <f>E155/E54</f>
        <v>6.5279642058165548</v>
      </c>
      <c r="F157" s="57">
        <f>F155/F54</f>
        <v>6.55731922398589</v>
      </c>
      <c r="G157" s="57">
        <f>G155/G54</f>
        <v>1.1192942079018027</v>
      </c>
      <c r="H157" s="57">
        <f>H155/H54</f>
        <v>0.8320501853435982</v>
      </c>
      <c r="I157" s="57">
        <f>I155/I54</f>
        <v>0.98348500168520381</v>
      </c>
      <c r="J157" s="57">
        <f>J155/J54</f>
        <v>1.1548081069426477</v>
      </c>
      <c r="K157" s="57">
        <f>K155/K54</f>
        <v>1.2425866380850303</v>
      </c>
      <c r="L157" s="57">
        <f>L155/L54</f>
        <v>0.97662201208300492</v>
      </c>
      <c r="M157" s="57">
        <f>M155/M54</f>
        <v>0.98348500168520381</v>
      </c>
      <c r="N157" s="57">
        <f>N155/N54</f>
        <v>0.87706642620979824</v>
      </c>
      <c r="O157" s="57">
        <f>O155/O54</f>
        <v>0.87706642620979824</v>
      </c>
      <c r="P157" s="1"/>
    </row>
    <row r="158" spans="1:22" s="10" customFormat="1" ht="13.8" x14ac:dyDescent="0.25">
      <c r="A158" s="11"/>
      <c r="B158" s="6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P158" s="1"/>
    </row>
    <row r="159" spans="1:22" s="10" customFormat="1" ht="13.8" x14ac:dyDescent="0.25">
      <c r="A159" s="11"/>
      <c r="B159" s="6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P159" s="1"/>
    </row>
    <row r="160" spans="1:22" s="10" customFormat="1" ht="13.8" x14ac:dyDescent="0.25">
      <c r="A160" s="11"/>
      <c r="B160" s="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P160" s="1"/>
    </row>
    <row r="161" spans="1:17" s="10" customFormat="1" ht="13.8" x14ac:dyDescent="0.25">
      <c r="A161" s="11"/>
      <c r="B161" s="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P161" s="1"/>
    </row>
    <row r="162" spans="1:17" s="10" customFormat="1" ht="13.8" x14ac:dyDescent="0.25">
      <c r="A162" s="11"/>
      <c r="B162" s="6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P162" s="1"/>
      <c r="Q162" s="16"/>
    </row>
    <row r="163" spans="1:17" s="16" customFormat="1" ht="13.2" x14ac:dyDescent="0.25">
      <c r="A163" s="13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P163" s="1"/>
    </row>
    <row r="164" spans="1:17" s="16" customFormat="1" ht="13.2" x14ac:dyDescent="0.25">
      <c r="A164" s="13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P164" s="1"/>
    </row>
    <row r="165" spans="1:17" s="16" customFormat="1" ht="13.2" x14ac:dyDescent="0.25">
      <c r="A165" s="13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P165" s="1"/>
    </row>
    <row r="166" spans="1:17" s="16" customFormat="1" ht="13.2" x14ac:dyDescent="0.25">
      <c r="A166" s="13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P166" s="1"/>
      <c r="Q166" s="1"/>
    </row>
    <row r="167" spans="1:17" ht="13.2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7" ht="13.2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7" ht="13.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7" ht="13.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7" ht="13.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7" ht="13.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7" ht="13.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7" ht="13.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7" ht="13.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7" ht="13.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3.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2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2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2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2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2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2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2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2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2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2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2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2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2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2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2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2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2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2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2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2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2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2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2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2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2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2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2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2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2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2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2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2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2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2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2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2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2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2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2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2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2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2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2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2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2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2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2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2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2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2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2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2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2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2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2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2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2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2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2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2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2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2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2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2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2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2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2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2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2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2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2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2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2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2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2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2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2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2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2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2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2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2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2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2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2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2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2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2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2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2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2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2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2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2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2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2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2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2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2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2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2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2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2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2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2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2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2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2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2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2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2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2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2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2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2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2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2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2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2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2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2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2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2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2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2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2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2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2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2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2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2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2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2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2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2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2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2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2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2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2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2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2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2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2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2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2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2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2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2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2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2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2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2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2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2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2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2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2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2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2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2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2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2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2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2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2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2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2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2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2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2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2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2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2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2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2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2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2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2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2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2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2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2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2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2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2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2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2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2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2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2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2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2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2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2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2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2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2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2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2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2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2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2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2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2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2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2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2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2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2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2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2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2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2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2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2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2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2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2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2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2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2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2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2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2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2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2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2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2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2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2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2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2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2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2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2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2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2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2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2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2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2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2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2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2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2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2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2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2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2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2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2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2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2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2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2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2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2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2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2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2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2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2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2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2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2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2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2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2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2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2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2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2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2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2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2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2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2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2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2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2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2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2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2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2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2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2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2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2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2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2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2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2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2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2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2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2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2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2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2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2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2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2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2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2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2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2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2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2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2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2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2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2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2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2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2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2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2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2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2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2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2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2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2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2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2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2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2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2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2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2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2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2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2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2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2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2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2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2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2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2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2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2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2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2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2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2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2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2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2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2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2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2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2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2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2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2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2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2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2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2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2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2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2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2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2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2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2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2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2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2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2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2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2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2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2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2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2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2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2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2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2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2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2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2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2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2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2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2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2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2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2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2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2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2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2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2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2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2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2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2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2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2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2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2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2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2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2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2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2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2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2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2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2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2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2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2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2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2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2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2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2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2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2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2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2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2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2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2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2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2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2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2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2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2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2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2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2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2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2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2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2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2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2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2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2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2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2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2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2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2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2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2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2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2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2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2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2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2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2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2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2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2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2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2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2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2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2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2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2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2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2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2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2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2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2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2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2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2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2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2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2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2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2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2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2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2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2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2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2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2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2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2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2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2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2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2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2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2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2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2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2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2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2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2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2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2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2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2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2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2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2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2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2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2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2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2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2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2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2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2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2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2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2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2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2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2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2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2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2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2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2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2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2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2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2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2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2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2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2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2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2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2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2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2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2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2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2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2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2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2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2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2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2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2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2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2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2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2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2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2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2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2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2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2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2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2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2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2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2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2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2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2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2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2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2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2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2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2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2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2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2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2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2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2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2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2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2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2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2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2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2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2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2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2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2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2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2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2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2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2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2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2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2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2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2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2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2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2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2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2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2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2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2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2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2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2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2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2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2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2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2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2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2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2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2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2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2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2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2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2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2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2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2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2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2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2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2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2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2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2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2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2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2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2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2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2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2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2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2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2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2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2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2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2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2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2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2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2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2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2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2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2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2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2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2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2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2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2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2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2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2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2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2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2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2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2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2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2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2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2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2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2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2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2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2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2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2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2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2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2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2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2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2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2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2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2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2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2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2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2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2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2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2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2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2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2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2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2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2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2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2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2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2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2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2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2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2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2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2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2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2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2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2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2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2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2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2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2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2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2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2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2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2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2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2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2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2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2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2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2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2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2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2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2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2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2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2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2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2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2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2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2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2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2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2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2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2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2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2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2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2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2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2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2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2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2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2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2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2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2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2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2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2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2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2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2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2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2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2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2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2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2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2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2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2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2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2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2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2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2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2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2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2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2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2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2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2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2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2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2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2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2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2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2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2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2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2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2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2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2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2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2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2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2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2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2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2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2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2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2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2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2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2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2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2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2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2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2" x14ac:dyDescent="0.2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2" x14ac:dyDescent="0.2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3.2" x14ac:dyDescent="0.2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3.2" x14ac:dyDescent="0.2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3.2" x14ac:dyDescent="0.2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3.2" x14ac:dyDescent="0.2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3.2" x14ac:dyDescent="0.2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3.2" x14ac:dyDescent="0.2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3.2" x14ac:dyDescent="0.2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3.2" x14ac:dyDescent="0.2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3.2" x14ac:dyDescent="0.2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3.2" x14ac:dyDescent="0.25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3.2" x14ac:dyDescent="0.25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3.2" x14ac:dyDescent="0.25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3.2" x14ac:dyDescent="0.25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3.2" x14ac:dyDescent="0.25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3.2" x14ac:dyDescent="0.25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 ht="13.2" x14ac:dyDescent="0.25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</sheetData>
  <mergeCells count="4">
    <mergeCell ref="P151:U151"/>
    <mergeCell ref="P63:U63"/>
    <mergeCell ref="P64:U64"/>
    <mergeCell ref="P66:U66"/>
  </mergeCells>
  <conditionalFormatting sqref="D151:O151">
    <cfRule type="cellIs" dxfId="2" priority="3" operator="lessThan">
      <formula>0</formula>
    </cfRule>
  </conditionalFormatting>
  <conditionalFormatting sqref="D64:O64">
    <cfRule type="cellIs" dxfId="1" priority="2" operator="lessThan">
      <formula>0</formula>
    </cfRule>
  </conditionalFormatting>
  <conditionalFormatting sqref="D66:O6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Услуги дизайнера_копирайтера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Плескачевская Анжелика</dc:creator>
  <cp:lastModifiedBy>Пользователь Windows</cp:lastModifiedBy>
  <dcterms:created xsi:type="dcterms:W3CDTF">2020-12-16T08:05:56Z</dcterms:created>
  <dcterms:modified xsi:type="dcterms:W3CDTF">2021-08-18T14:06:14Z</dcterms:modified>
</cp:coreProperties>
</file>